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worksheets/sheet26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670" windowWidth="19230" windowHeight="571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sec'!$A$1:$E$56</definedName>
    <definedName name="_xlnm.Print_Area" localSheetId="24">'VP, Securities'!$A$1:$I$138</definedName>
  </definedNames>
  <calcPr calcId="145621"/>
</workbook>
</file>

<file path=xl/calcChain.xml><?xml version="1.0" encoding="utf-8"?>
<calcChain xmlns="http://schemas.openxmlformats.org/spreadsheetml/2006/main">
  <c r="I44" i="186" l="1"/>
  <c r="J44" i="186"/>
  <c r="K44" i="186"/>
  <c r="L44" i="186"/>
  <c r="K46" i="30"/>
  <c r="L46" i="30"/>
  <c r="M46" i="30"/>
  <c r="N46" i="30"/>
  <c r="O46" i="30"/>
  <c r="P46" i="30"/>
  <c r="I43" i="186" l="1"/>
  <c r="J43" i="186"/>
  <c r="K43" i="186"/>
  <c r="L43" i="186"/>
  <c r="K45" i="30"/>
  <c r="L45" i="30"/>
  <c r="M45" i="30"/>
  <c r="N45" i="30"/>
  <c r="O45" i="30"/>
  <c r="P45" i="30"/>
  <c r="F129" i="187" l="1"/>
  <c r="G129" i="187"/>
  <c r="H129" i="187"/>
  <c r="I42" i="186" l="1"/>
  <c r="J42" i="186"/>
  <c r="K42" i="186"/>
  <c r="L42" i="186"/>
  <c r="P44" i="30"/>
  <c r="O44" i="30"/>
  <c r="N44" i="30"/>
  <c r="M44" i="30"/>
  <c r="L44" i="30"/>
  <c r="K44" i="30"/>
  <c r="F110" i="187" l="1"/>
  <c r="G110" i="187"/>
  <c r="H110" i="187"/>
  <c r="I110" i="187"/>
  <c r="I41" i="186"/>
  <c r="J41" i="186"/>
  <c r="K41" i="186"/>
  <c r="L41" i="186"/>
  <c r="K43" i="30" l="1"/>
  <c r="L43" i="30"/>
  <c r="M43" i="30"/>
  <c r="N43" i="30"/>
  <c r="O43" i="30"/>
  <c r="P43" i="30"/>
  <c r="I40" i="186" l="1"/>
  <c r="J40" i="186"/>
  <c r="K40" i="186"/>
  <c r="L40" i="186"/>
  <c r="K42" i="30"/>
  <c r="L42" i="30"/>
  <c r="M42" i="30"/>
  <c r="N42" i="30"/>
  <c r="O42" i="30"/>
  <c r="P42" i="30"/>
  <c r="I39" i="186" l="1"/>
  <c r="J39" i="186"/>
  <c r="K39" i="186"/>
  <c r="L39" i="186"/>
  <c r="K41" i="30"/>
  <c r="L41" i="30"/>
  <c r="M41" i="30"/>
  <c r="N41" i="30"/>
  <c r="O41" i="30"/>
  <c r="P41" i="30"/>
  <c r="I38" i="186" l="1"/>
  <c r="J38" i="186"/>
  <c r="K38" i="186"/>
  <c r="L38" i="186"/>
  <c r="K40" i="30"/>
  <c r="L40" i="30"/>
  <c r="M40" i="30"/>
  <c r="N40" i="30"/>
  <c r="O40" i="30"/>
  <c r="P40" i="30"/>
  <c r="I37" i="186" l="1"/>
  <c r="J37" i="186"/>
  <c r="K37" i="186"/>
  <c r="L37" i="186"/>
  <c r="K39" i="30"/>
  <c r="L39" i="30"/>
  <c r="M39" i="30"/>
  <c r="N39" i="30"/>
  <c r="O39" i="30"/>
  <c r="P39" i="30"/>
  <c r="H138" i="187" l="1"/>
  <c r="G138" i="187"/>
  <c r="F138" i="187"/>
  <c r="J36" i="186"/>
  <c r="K36" i="186"/>
  <c r="L36" i="186"/>
  <c r="I36" i="186"/>
  <c r="L38" i="30"/>
  <c r="M38" i="30"/>
  <c r="N38" i="30"/>
  <c r="O38" i="30"/>
  <c r="P38" i="30"/>
  <c r="K38" i="30"/>
  <c r="L35" i="186" l="1"/>
  <c r="K35" i="186"/>
  <c r="J35" i="186"/>
  <c r="I35" i="186"/>
  <c r="P37" i="30"/>
  <c r="O37" i="30"/>
  <c r="N37" i="30"/>
  <c r="M37" i="30"/>
  <c r="L37" i="30"/>
  <c r="K37" i="30"/>
  <c r="B18" i="30" l="1"/>
  <c r="F15" i="187" l="1"/>
  <c r="K36" i="30" l="1"/>
  <c r="L36" i="30"/>
  <c r="B15" i="188"/>
  <c r="B17" i="188" s="1"/>
  <c r="G15" i="187"/>
  <c r="H15" i="187"/>
  <c r="I15" i="187"/>
  <c r="G31" i="187"/>
  <c r="H31" i="187"/>
  <c r="I31" i="187"/>
  <c r="I34" i="186"/>
  <c r="J34" i="186"/>
  <c r="K34" i="186"/>
  <c r="L34" i="186"/>
  <c r="M36" i="30" l="1"/>
  <c r="N36" i="30"/>
  <c r="O36" i="30"/>
  <c r="P36" i="30"/>
  <c r="I63" i="187" l="1"/>
  <c r="H63" i="187"/>
  <c r="G63" i="187"/>
  <c r="F63" i="187"/>
  <c r="F31" i="187"/>
  <c r="F141" i="187" l="1"/>
  <c r="C18" i="30"/>
  <c r="D18" i="30"/>
  <c r="E18" i="30"/>
  <c r="F18" i="30"/>
  <c r="G18" i="30"/>
  <c r="C15" i="188"/>
  <c r="F142" i="187" l="1"/>
  <c r="B18" i="188"/>
</calcChain>
</file>

<file path=xl/sharedStrings.xml><?xml version="1.0" encoding="utf-8"?>
<sst xmlns="http://schemas.openxmlformats.org/spreadsheetml/2006/main" count="933" uniqueCount="579">
  <si>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</si>
  <si>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</si>
  <si>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</si>
  <si>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</si>
  <si>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</si>
  <si>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</si>
  <si>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</si>
  <si>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</si>
  <si>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</si>
  <si>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</si>
  <si>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</si>
  <si>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</si>
  <si>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</si>
  <si>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</si>
  <si>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</si>
  <si>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</si>
  <si>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</si>
  <si>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</si>
  <si>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</si>
  <si>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</si>
  <si>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</si>
  <si>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</si>
  <si>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</si>
  <si>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</si>
  <si>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</si>
  <si>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</si>
  <si>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</si>
  <si>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</si>
  <si>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</si>
  <si>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</si>
  <si>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</si>
  <si>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</si>
  <si>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</si>
  <si>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</si>
  <si>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</si>
  <si>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</si>
  <si>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</si>
  <si>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</si>
  <si>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</si>
  <si>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</si>
  <si>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</si>
  <si>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</si>
  <si>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</si>
  <si>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</si>
  <si>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</si>
  <si>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</si>
  <si>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</si>
  <si>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</si>
  <si>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</si>
  <si>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</si>
  <si>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</si>
  <si>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</si>
  <si>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</si>
  <si>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</si>
  <si>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</si>
  <si>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</si>
  <si>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</si>
  <si>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</si>
  <si>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</si>
  <si>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</si>
  <si>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</si>
  <si>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</si>
  <si>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</si>
  <si>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</si>
  <si>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</si>
  <si>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</si>
  <si>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</si>
  <si>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</si>
  <si>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</si>
  <si>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</si>
  <si>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</si>
  <si>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</si>
  <si>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</si>
  <si>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</si>
  <si>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</si>
  <si>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</si>
  <si>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</si>
  <si>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</si>
  <si>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</si>
  <si>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</si>
  <si>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</si>
  <si>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</si>
  <si>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</si>
  <si>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</si>
  <si>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</si>
  <si>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</si>
  <si>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</si>
  <si>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</si>
  <si>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</si>
  <si>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</si>
  <si>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</si>
  <si>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</si>
  <si>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</si>
  <si>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</si>
  <si>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</si>
  <si>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</si>
  <si>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</si>
  <si>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</si>
  <si>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</si>
  <si>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</si>
  <si>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</si>
  <si>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</si>
  <si>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</si>
  <si>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</si>
  <si>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</si>
  <si>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</si>
  <si>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</si>
  <si>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</si>
  <si>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</si>
  <si>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</si>
  <si>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</si>
  <si>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</si>
  <si>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</si>
  <si>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</si>
  <si>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</si>
  <si>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</si>
  <si>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</si>
  <si>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</si>
  <si>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</si>
  <si>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</si>
  <si>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</si>
  <si>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</si>
  <si>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</si>
  <si>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</si>
  <si>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</si>
  <si>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</si>
  <si>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</si>
  <si>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</si>
  <si>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</si>
  <si>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</si>
  <si>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</si>
  <si>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</si>
  <si>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</si>
  <si>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</si>
  <si>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</si>
  <si>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</si>
  <si>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</si>
  <si>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</si>
  <si>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</si>
  <si>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</si>
  <si>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</si>
  <si>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</si>
  <si>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</si>
  <si>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</si>
  <si>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</si>
  <si>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</si>
  <si>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</si>
  <si>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</si>
  <si>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</si>
  <si>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</si>
  <si>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</si>
  <si>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</si>
  <si>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</si>
  <si>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</si>
  <si>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</si>
  <si>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</si>
  <si>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</si>
  <si>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</si>
  <si>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</si>
  <si>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</si>
  <si>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</si>
  <si>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</si>
  <si>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</si>
  <si>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</si>
  <si>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</si>
  <si>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</si>
  <si>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</si>
  <si>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</si>
  <si>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</si>
  <si>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</si>
  <si>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</si>
  <si>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</si>
  <si>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</si>
  <si>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</si>
  <si>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</si>
  <si>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</si>
  <si>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</si>
  <si>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</si>
  <si>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</si>
  <si>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</si>
  <si>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</si>
  <si>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</si>
  <si>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</si>
  <si>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</si>
  <si>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</si>
  <si>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</si>
  <si>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</si>
  <si>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</si>
  <si>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</si>
  <si>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</si>
  <si>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</si>
  <si>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</si>
  <si>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</si>
  <si>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</si>
  <si>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</si>
  <si>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</si>
  <si>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</si>
  <si>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</si>
  <si>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</si>
  <si>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</si>
  <si>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</si>
  <si>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</si>
  <si>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</si>
  <si>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</si>
  <si>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</si>
  <si>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</si>
  <si>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</si>
  <si>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</si>
  <si>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</si>
  <si>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</si>
  <si>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</si>
  <si>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</si>
  <si>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</si>
  <si>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</si>
  <si>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</si>
  <si>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</si>
  <si>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</si>
  <si>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</si>
  <si>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</si>
  <si>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</si>
  <si>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</si>
  <si>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</si>
  <si>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</si>
  <si>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</si>
  <si>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</si>
  <si>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</si>
  <si>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</si>
  <si>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</si>
  <si>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</si>
  <si>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</si>
  <si>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</si>
  <si>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</si>
  <si>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</si>
  <si>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</si>
  <si>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</si>
  <si>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</si>
  <si>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</si>
  <si>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</si>
  <si>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</si>
  <si>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</si>
  <si>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</si>
  <si>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</si>
  <si>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</si>
  <si>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</si>
  <si>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</si>
  <si>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</si>
  <si>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</si>
  <si>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</si>
  <si>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</si>
  <si>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</si>
  <si>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</si>
  <si>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</si>
  <si>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</si>
  <si>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</si>
  <si>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</si>
  <si>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</si>
  <si>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</si>
  <si>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</si>
  <si>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</si>
  <si>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</si>
  <si>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</si>
  <si>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</si>
  <si>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</si>
  <si>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</si>
  <si>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</si>
  <si>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</si>
  <si>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</si>
  <si>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</si>
  <si>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</si>
  <si>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</si>
  <si>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</si>
  <si>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</si>
  <si>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</si>
  <si>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</si>
  <si>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</si>
  <si>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</si>
  <si>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</si>
  <si>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</si>
  <si>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</si>
  <si>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</si>
  <si>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</si>
  <si>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</si>
  <si>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</si>
  <si>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</si>
  <si>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</si>
  <si>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</si>
  <si>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</si>
  <si>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</si>
  <si>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</si>
  <si>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</si>
  <si>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</si>
  <si>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</si>
  <si>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</si>
  <si>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</si>
  <si>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</si>
  <si>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</si>
  <si>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</si>
  <si>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</si>
  <si>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</si>
  <si>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VELANA</t>
  </si>
  <si>
    <t>VLJG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</si>
  <si>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</si>
  <si>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</si>
  <si>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</si>
  <si>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</si>
  <si>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</si>
  <si>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</si>
  <si>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</si>
  <si>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</si>
  <si>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</si>
  <si>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</si>
  <si>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</si>
  <si>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</si>
  <si>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</si>
  <si>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</si>
  <si>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KD HOLDING 1. IZDAJA</t>
  </si>
  <si>
    <t>KDH1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</si>
  <si>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</si>
  <si>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</si>
  <si>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</si>
  <si>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</si>
  <si>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</si>
  <si>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</si>
  <si>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</si>
  <si>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</si>
  <si>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</si>
  <si>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</si>
  <si>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</si>
  <si>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</si>
  <si>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</si>
  <si>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</si>
  <si>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</si>
  <si>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</si>
  <si>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</si>
  <si>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</si>
  <si>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</si>
  <si>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</si>
  <si>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</si>
  <si>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</si>
  <si>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</si>
  <si>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BANKA CELJE 13. IZDAJA</t>
  </si>
  <si>
    <t>BCE13</t>
  </si>
  <si>
    <t>BANKA CELJE 14. IZDAJA</t>
  </si>
  <si>
    <t>BCE14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</si>
  <si>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</si>
  <si>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</si>
  <si>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</si>
  <si>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</si>
  <si>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</si>
  <si>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</si>
  <si>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</si>
  <si>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</si>
  <si>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</si>
  <si>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</si>
  <si>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</si>
  <si>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</si>
  <si>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</si>
  <si>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</si>
  <si>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</si>
  <si>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</si>
  <si>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</si>
  <si>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</si>
  <si>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</si>
  <si>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</si>
  <si>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</si>
  <si>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</si>
  <si>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</si>
  <si>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</si>
  <si>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</si>
  <si>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</si>
  <si>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</si>
  <si>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</si>
  <si>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</si>
  <si>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NLB 19. IZDAJA</t>
  </si>
  <si>
    <t>NLB19</t>
  </si>
  <si>
    <t>SI0022102493</t>
  </si>
  <si>
    <t>PROBANKA 10. IZDAJA</t>
  </si>
  <si>
    <t>PRB10</t>
  </si>
  <si>
    <t>RS21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</si>
  <si>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</si>
  <si>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</si>
  <si>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</si>
  <si>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</si>
  <si>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</si>
  <si>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</si>
  <si>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</si>
  <si>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</si>
  <si>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</si>
  <si>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</si>
  <si>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</si>
  <si>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</si>
  <si>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</si>
  <si>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</si>
  <si>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</si>
  <si>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</si>
  <si>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</si>
  <si>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REPUBLIKA SLOVENIJA 70. IZDAJA</t>
  </si>
  <si>
    <t>RS70</t>
  </si>
  <si>
    <t>SI0002103164</t>
  </si>
  <si>
    <t>REPUBLIKA SLOVENIJA 72. IZDAJA</t>
  </si>
  <si>
    <t>RS72</t>
  </si>
  <si>
    <t>TUŠMOBIL 1. IZDAJA</t>
  </si>
  <si>
    <t>TUS01</t>
  </si>
  <si>
    <t>ZAVAROVALNICA TRIGLAV 2. IZDAJA</t>
  </si>
  <si>
    <t>ZT02</t>
  </si>
  <si>
    <t>SI0022103038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</si>
  <si>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</si>
  <si>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</si>
  <si>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</si>
  <si>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</si>
  <si>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</si>
  <si>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</si>
  <si>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</si>
  <si>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Trg obveznicBonds
Bond market</t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</si>
  <si>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</si>
  <si>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</si>
  <si>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</si>
  <si>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</si>
  <si>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</si>
  <si>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</si>
  <si>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</si>
  <si>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OSEMNAJSTMESEČNE ZAKLADNE MENICE 3. IZDAJA</t>
  </si>
  <si>
    <t>OZ3</t>
  </si>
  <si>
    <t>SI0002103438</t>
  </si>
  <si>
    <t>RS73</t>
  </si>
  <si>
    <t>DVANAJSTMESEČNE ZAKLADNE MENICE 59. IZDAJA</t>
  </si>
  <si>
    <t>DZ59</t>
  </si>
  <si>
    <t>SI0002501110</t>
  </si>
  <si>
    <t>KOMERCIALNI ZAPIS IMPOL 2000 1. IZDAJA</t>
  </si>
  <si>
    <t>IML01</t>
  </si>
  <si>
    <t>SI0032501122</t>
  </si>
  <si>
    <t>DUT04</t>
  </si>
  <si>
    <t>SI0032103473</t>
  </si>
  <si>
    <t>SIJ 2. IZDAJA</t>
  </si>
  <si>
    <t>SIJ2</t>
  </si>
  <si>
    <t>SI0032103465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</si>
  <si>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</si>
  <si>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</si>
  <si>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</si>
  <si>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</si>
  <si>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</si>
  <si>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</si>
  <si>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</si>
  <si>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</si>
  <si>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</si>
  <si>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</si>
  <si>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</si>
  <si>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</si>
  <si>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</si>
  <si>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</si>
  <si>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</si>
  <si>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</si>
  <si>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</si>
  <si>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</si>
  <si>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</si>
  <si>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</si>
  <si>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</si>
  <si>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</si>
  <si>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</si>
  <si>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</si>
  <si>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</si>
  <si>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</si>
  <si>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</si>
  <si>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</si>
  <si>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</si>
  <si>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</si>
  <si>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</si>
  <si>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</si>
  <si>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</si>
  <si>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</si>
  <si>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</si>
  <si>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KBC SECURITIES N.V.</t>
  </si>
  <si>
    <t>KOMERCIALNI ZAPIS GORENJE 3. IZDAJA</t>
  </si>
  <si>
    <t>REPUBLIKA SLOVENIJA 74. IZDAJA</t>
  </si>
  <si>
    <t>RS74</t>
  </si>
  <si>
    <t>DVANAJSTMESEČNE ZAKLADNE MENICE 61. IZDAJA</t>
  </si>
  <si>
    <t>DZ61</t>
  </si>
  <si>
    <t>SI0002501219</t>
  </si>
  <si>
    <t>GRV03</t>
  </si>
  <si>
    <t>SI0032501171</t>
  </si>
  <si>
    <t>KOMERCIALNI ZAPIS SIJ 1. IZDAJA</t>
  </si>
  <si>
    <t>SIK01</t>
  </si>
  <si>
    <t>SI0032501197</t>
  </si>
  <si>
    <t>OBVEZNICE</t>
  </si>
  <si>
    <t>BLAGAJNIŠKI IN KOMERC. ZAPISI</t>
  </si>
  <si>
    <t>REDNE DELNICE</t>
  </si>
  <si>
    <t>DVANAJSTMESEČNE ZAKLADNE MENICE 62. IZDAJA</t>
  </si>
  <si>
    <t>DZ62</t>
  </si>
  <si>
    <t>SI0002501227</t>
  </si>
  <si>
    <t>OSEMNAJSTMESEČNE ZAKLADNE MENICE 4. IZDAJA</t>
  </si>
  <si>
    <t>OZ4</t>
  </si>
  <si>
    <t>SI0002103495</t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</si>
  <si>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</si>
  <si>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</si>
  <si>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</si>
  <si>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</si>
  <si>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Trg delnic - </t>
    </r>
    <r>
      <rPr>
        <b/>
        <sz val="10"/>
        <rFont val="Arial CE"/>
        <charset val="238"/>
      </rPr>
      <t>Standardna kotacija</t>
    </r>
    <r>
      <rPr>
        <sz val="10"/>
        <rFont val="Arial CE"/>
        <charset val="238"/>
      </rPr>
      <t xml:space="preserve">
Standard Market</t>
    </r>
  </si>
  <si>
    <t>DVANAJSTMESEČNE ZAKLADNE MENICE 63. IZDAJA</t>
  </si>
  <si>
    <t>DZ63</t>
  </si>
  <si>
    <t>SI0002501268</t>
  </si>
  <si>
    <t>ŠESTMESEČNE ZAKLADNE MENICE 81. IZDAJA</t>
  </si>
  <si>
    <t>SZ81</t>
  </si>
  <si>
    <t>SI0002501250</t>
  </si>
  <si>
    <t>DVANAJSTMESEČNE ZAKLADNE MENICE 64. IZDAJA</t>
  </si>
  <si>
    <t>DZ64</t>
  </si>
  <si>
    <t>SI0002501300</t>
  </si>
  <si>
    <t>ŠESTMESEČNE ZAKLADNE MENICE 82. IZDAJA</t>
  </si>
  <si>
    <t>SZ82</t>
  </si>
  <si>
    <t>SI0002501292</t>
  </si>
  <si>
    <t>KOMERCIALNI ZAPIS MERCATOR 8. IZDAJA</t>
  </si>
  <si>
    <t>MEL08</t>
  </si>
  <si>
    <t>SI0032501288</t>
  </si>
  <si>
    <t>KOMERCIALNI ZAPIS SGP POMGRAD 1. IZDAJA</t>
  </si>
  <si>
    <t>SMS01</t>
  </si>
  <si>
    <t>SI0032501270</t>
  </si>
  <si>
    <t>ADRIA MOBIL 2. IZDAJA</t>
  </si>
  <si>
    <t>ADM2</t>
  </si>
  <si>
    <t>SI0032103507</t>
  </si>
  <si>
    <t>KD GROUP 4. IZDAJA</t>
  </si>
  <si>
    <t>KDH4</t>
  </si>
  <si>
    <t>SI0032103515</t>
  </si>
  <si>
    <t>REPUBLIKA SLOVENIJA 75. IZDAJA</t>
  </si>
  <si>
    <t>RS75</t>
  </si>
  <si>
    <t>Julij
July
31.8.2015</t>
  </si>
  <si>
    <t>SLOVENSKI DRŽAVNI HOLDING 3. IZDAJA</t>
  </si>
  <si>
    <t>SOS3</t>
  </si>
  <si>
    <t>SI0002103529</t>
  </si>
  <si>
    <t>REPUBLIKA SLOVENIJA 76. IZDAJA</t>
  </si>
  <si>
    <t>RS76</t>
  </si>
  <si>
    <t>SIJ 3. IZDAJA</t>
  </si>
  <si>
    <t>SIJ3</t>
  </si>
  <si>
    <t>REPUBLIKA SLOVENIJA 49. IZDAJA</t>
  </si>
  <si>
    <t>RS49</t>
  </si>
  <si>
    <t>SI0002101887</t>
  </si>
  <si>
    <t>REPUBLIKA SLOVENIJA 69. IZDAJA</t>
  </si>
  <si>
    <t>RS69</t>
  </si>
  <si>
    <t>SI0002103149</t>
  </si>
  <si>
    <t>REPUBLIKA SLOVENIJA 71. IZDAJA</t>
  </si>
  <si>
    <t>RS71</t>
  </si>
  <si>
    <t>SI0002103388</t>
  </si>
  <si>
    <t>SI0002103396</t>
  </si>
  <si>
    <t>REPUBLIKA SLOVENIJA 73. IZDAJA</t>
  </si>
  <si>
    <t>SI0002103453</t>
  </si>
  <si>
    <t>SI0002103487</t>
  </si>
  <si>
    <t>SI0002103545</t>
  </si>
  <si>
    <t>SI0002103552</t>
  </si>
  <si>
    <t>SI0032103531</t>
  </si>
  <si>
    <t>DVANAJSTMESEČNE ZAKLADNE MENICE 65. IZDAJA</t>
  </si>
  <si>
    <t>DZ65</t>
  </si>
  <si>
    <t>SI0002501334</t>
  </si>
  <si>
    <t>ŠESTMESEČNE ZAKLADNE MENICE 83. IZDAJA</t>
  </si>
  <si>
    <t>SZ83</t>
  </si>
  <si>
    <t>SI0002501326</t>
  </si>
  <si>
    <t>OSEMNAJSTMESEČNE ZAKLADNE MENICE 5. IZDAJA</t>
  </si>
  <si>
    <t>OZ5</t>
  </si>
  <si>
    <t>SI0002103560</t>
  </si>
  <si>
    <r>
      <t xml:space="preserve">STATISTIKE LJUBLJANSKE BORZE
NOVEMBER 2015
</t>
    </r>
    <r>
      <rPr>
        <sz val="14"/>
        <rFont val="Arial"/>
        <family val="2"/>
        <charset val="238"/>
      </rPr>
      <t>LJUBLJANA STOCK EXCHANGE STATISTICS
NOVEMBER 2015</t>
    </r>
  </si>
  <si>
    <r>
      <t xml:space="preserve">VELIKOST TRGA V NOVEMBRU 2015
</t>
    </r>
    <r>
      <rPr>
        <i/>
        <sz val="10"/>
        <rFont val="Arial"/>
        <family val="2"/>
        <charset val="238"/>
      </rPr>
      <t>MARKET SIZE IN NOVEMBER 2015</t>
    </r>
  </si>
  <si>
    <t>Število izdajateljev
Number of Issuers
30.11.2015</t>
  </si>
  <si>
    <t>Število izdaj
Number of issues
30.11.2015</t>
  </si>
  <si>
    <t>Tržna kapitalizacija       (v mio EUR)
Market capitalisation 
(in EURm)
30.11.2015</t>
  </si>
  <si>
    <r>
      <t xml:space="preserve">NAJPROMETNEJŠE DELNICE V NOVEMBRU 2015
</t>
    </r>
    <r>
      <rPr>
        <i/>
        <sz val="10"/>
        <rFont val="Arial"/>
        <family val="2"/>
        <charset val="238"/>
      </rPr>
      <t>MOST TRADED SHARES IN NOVEMBER 2015</t>
    </r>
  </si>
  <si>
    <r>
      <t xml:space="preserve">NAJPROMETNEJŠI DOLŽNIŠKI VP V NOVEMBRU 2015
</t>
    </r>
    <r>
      <rPr>
        <i/>
        <sz val="10"/>
        <rFont val="Arial"/>
        <family val="2"/>
        <charset val="238"/>
      </rPr>
      <t>MOST TRADED DEBT SECURITIES IN NOVEMBER 2015</t>
    </r>
  </si>
  <si>
    <t>DELNICE Z NAJVEČJO TRŽNO KAPITALIZACIJO NA DAN 30.11.2015
SHARES WITH THE HIGHEST MARKET CAPITALISATION AS AT 30 NOV 2015</t>
  </si>
  <si>
    <t>Tečaj
(v EUR)
Price 
(in EUR)
30.11.2015</t>
  </si>
  <si>
    <t>Število vrednostnih papirjev
Number of securities
30.11.2015</t>
  </si>
  <si>
    <t>Tržna kapitalizacija 
(v EUR)
Market capitalisation
(in EUR)
30.11.2015</t>
  </si>
  <si>
    <r>
      <t xml:space="preserve">Trg delnic - </t>
    </r>
    <r>
      <rPr>
        <b/>
        <sz val="10"/>
        <rFont val="Arial CE"/>
        <charset val="238"/>
      </rPr>
      <t>Vstopna kotacija</t>
    </r>
    <r>
      <rPr>
        <sz val="10"/>
        <rFont val="Arial CE"/>
        <charset val="238"/>
      </rPr>
      <t xml:space="preserve">
Entry Market</t>
    </r>
  </si>
  <si>
    <r>
      <t>Trg delnic -</t>
    </r>
    <r>
      <rPr>
        <b/>
        <sz val="10"/>
        <rFont val="Arial CE"/>
        <charset val="238"/>
      </rPr>
      <t xml:space="preserve"> Vstopna kotacija</t>
    </r>
    <r>
      <rPr>
        <sz val="10"/>
        <rFont val="Arial CE"/>
        <family val="2"/>
        <charset val="238"/>
      </rPr>
      <t xml:space="preserve">
Entry Market</t>
    </r>
  </si>
  <si>
    <t>DVANAJSTMESEČNE ZAKLADNE MENICE 66. IZDAJA</t>
  </si>
  <si>
    <t>DZ66</t>
  </si>
  <si>
    <t>SI0002501375</t>
  </si>
  <si>
    <t>ŠESTMESEČNE ZAKLADNE MENICE 84. IZDAJA</t>
  </si>
  <si>
    <t>SZ84</t>
  </si>
  <si>
    <t>SI0002501367</t>
  </si>
  <si>
    <t>BKS Bank AG, Bančna podružnica</t>
  </si>
  <si>
    <t>HYPO ALPE-ADRIA-BANK d.d., Ljubljana</t>
  </si>
  <si>
    <t>NOVA KREDITNA BANKA MARIBOR d.d.</t>
  </si>
  <si>
    <t>Ostali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</si>
</sst>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</numFmts>
  <fonts count="10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669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17" fillId="21" borderId="2" applyNumberFormat="0" applyAlignment="0" applyProtection="0"/>
    <xf numFmtId="164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18" fillId="0" borderId="0"/>
    <xf numFmtId="0" fontId="31" fillId="22" borderId="0" applyNumberFormat="0" applyBorder="0" applyAlignment="0" applyProtection="0"/>
    <xf numFmtId="0" fontId="16" fillId="23" borderId="7" applyNumberFormat="0" applyFont="0" applyAlignment="0" applyProtection="0"/>
    <xf numFmtId="0" fontId="32" fillId="20" borderId="8" applyNumberFormat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/>
    <xf numFmtId="165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0" fontId="16" fillId="0" borderId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23" borderId="7" applyNumberFormat="0" applyFont="0" applyAlignment="0" applyProtection="0"/>
    <xf numFmtId="9" fontId="6" fillId="0" borderId="0" applyFont="0" applyFill="0" applyBorder="0" applyAlignment="0" applyProtection="0"/>
    <xf numFmtId="0" fontId="16" fillId="0" borderId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70" fontId="13" fillId="0" borderId="0" applyFont="0" applyFill="0" applyBorder="0" applyAlignment="0" applyProtection="0"/>
    <xf numFmtId="0" fontId="5" fillId="55" borderId="0" applyNumberFormat="0" applyBorder="0" applyAlignment="0" applyProtection="0"/>
    <xf numFmtId="0" fontId="47" fillId="54" borderId="0" applyNumberFormat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7" fillId="55" borderId="0" applyNumberFormat="0" applyBorder="0" applyAlignment="0" applyProtection="0"/>
    <xf numFmtId="0" fontId="5" fillId="54" borderId="0" applyNumberFormat="0" applyBorder="0" applyAlignment="0" applyProtection="0"/>
    <xf numFmtId="9" fontId="13" fillId="0" borderId="0" applyFont="0" applyFill="0" applyBorder="0" applyAlignment="0" applyProtection="0"/>
    <xf numFmtId="0" fontId="47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30" borderId="0" applyNumberFormat="0" applyBorder="0" applyAlignment="0" applyProtection="0"/>
    <xf numFmtId="0" fontId="5" fillId="30" borderId="0" applyNumberFormat="0" applyBorder="0" applyAlignment="0" applyProtection="0"/>
    <xf numFmtId="0" fontId="47" fillId="31" borderId="0" applyNumberFormat="0" applyBorder="0" applyAlignment="0" applyProtection="0"/>
    <xf numFmtId="0" fontId="5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32" borderId="0" applyNumberFormat="0" applyBorder="0" applyAlignment="0" applyProtection="0"/>
    <xf numFmtId="0" fontId="47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34" borderId="0" applyNumberFormat="0" applyBorder="0" applyAlignment="0" applyProtection="0"/>
    <xf numFmtId="0" fontId="5" fillId="34" borderId="0" applyNumberFormat="0" applyBorder="0" applyAlignment="0" applyProtection="0"/>
    <xf numFmtId="0" fontId="47" fillId="35" borderId="0" applyNumberFormat="0" applyBorder="0" applyAlignment="0" applyProtection="0"/>
    <xf numFmtId="0" fontId="5" fillId="35" borderId="0" applyNumberFormat="0" applyBorder="0" applyAlignment="0" applyProtection="0"/>
    <xf numFmtId="0" fontId="47" fillId="36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63" fillId="37" borderId="0" applyNumberFormat="0" applyBorder="0" applyAlignment="0" applyProtection="0"/>
    <xf numFmtId="0" fontId="36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58" borderId="0" applyNumberFormat="0" applyBorder="0" applyAlignment="0" applyProtection="0"/>
    <xf numFmtId="0" fontId="36" fillId="58" borderId="0" applyNumberFormat="0" applyBorder="0" applyAlignment="0" applyProtection="0"/>
    <xf numFmtId="0" fontId="63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40" borderId="0" applyNumberFormat="0" applyBorder="0" applyAlignment="0" applyProtection="0"/>
    <xf numFmtId="0" fontId="63" fillId="40" borderId="0" applyNumberFormat="0" applyBorder="0" applyAlignment="0" applyProtection="0"/>
    <xf numFmtId="0" fontId="36" fillId="41" borderId="0" applyNumberFormat="0" applyBorder="0" applyAlignment="0" applyProtection="0"/>
    <xf numFmtId="0" fontId="63" fillId="41" borderId="0" applyNumberFormat="0" applyBorder="0" applyAlignment="0" applyProtection="0"/>
    <xf numFmtId="0" fontId="36" fillId="42" borderId="0" applyNumberFormat="0" applyBorder="0" applyAlignment="0" applyProtection="0"/>
    <xf numFmtId="0" fontId="63" fillId="42" borderId="0" applyNumberFormat="0" applyBorder="0" applyAlignment="0" applyProtection="0"/>
    <xf numFmtId="0" fontId="36" fillId="43" borderId="0" applyNumberFormat="0" applyBorder="0" applyAlignment="0" applyProtection="0"/>
    <xf numFmtId="0" fontId="63" fillId="43" borderId="0" applyNumberFormat="0" applyBorder="0" applyAlignment="0" applyProtection="0"/>
    <xf numFmtId="0" fontId="36" fillId="44" borderId="0" applyNumberFormat="0" applyBorder="0" applyAlignment="0" applyProtection="0"/>
    <xf numFmtId="0" fontId="63" fillId="44" borderId="0" applyNumberFormat="0" applyBorder="0" applyAlignment="0" applyProtection="0"/>
    <xf numFmtId="0" fontId="36" fillId="45" borderId="0" applyNumberFormat="0" applyBorder="0" applyAlignment="0" applyProtection="0"/>
    <xf numFmtId="0" fontId="63" fillId="45" borderId="0" applyNumberFormat="0" applyBorder="0" applyAlignment="0" applyProtection="0"/>
    <xf numFmtId="0" fontId="48" fillId="46" borderId="0" applyNumberFormat="0" applyBorder="0" applyAlignment="0" applyProtection="0"/>
    <xf numFmtId="0" fontId="64" fillId="46" borderId="0" applyNumberFormat="0" applyBorder="0" applyAlignment="0" applyProtection="0"/>
    <xf numFmtId="0" fontId="49" fillId="47" borderId="14" applyNumberFormat="0" applyAlignment="0" applyProtection="0"/>
    <xf numFmtId="0" fontId="65" fillId="47" borderId="14" applyNumberFormat="0" applyAlignment="0" applyProtection="0"/>
    <xf numFmtId="0" fontId="50" fillId="48" borderId="15" applyNumberFormat="0" applyAlignment="0" applyProtection="0"/>
    <xf numFmtId="0" fontId="66" fillId="48" borderId="15" applyNumberFormat="0" applyAlignment="0" applyProtection="0"/>
    <xf numFmtId="164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68" fillId="49" borderId="0" applyNumberFormat="0" applyBorder="0" applyAlignment="0" applyProtection="0"/>
    <xf numFmtId="0" fontId="53" fillId="0" borderId="16" applyNumberFormat="0" applyFill="0" applyAlignment="0" applyProtection="0"/>
    <xf numFmtId="0" fontId="69" fillId="0" borderId="16" applyNumberFormat="0" applyFill="0" applyAlignment="0" applyProtection="0"/>
    <xf numFmtId="0" fontId="54" fillId="0" borderId="17" applyNumberFormat="0" applyFill="0" applyAlignment="0" applyProtection="0"/>
    <xf numFmtId="0" fontId="70" fillId="0" borderId="17" applyNumberFormat="0" applyFill="0" applyAlignment="0" applyProtection="0"/>
    <xf numFmtId="0" fontId="55" fillId="0" borderId="18" applyNumberFormat="0" applyFill="0" applyAlignment="0" applyProtection="0"/>
    <xf numFmtId="0" fontId="71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50" borderId="14" applyNumberFormat="0" applyAlignment="0" applyProtection="0"/>
    <xf numFmtId="0" fontId="72" fillId="50" borderId="14" applyNumberFormat="0" applyAlignment="0" applyProtection="0"/>
    <xf numFmtId="0" fontId="57" fillId="0" borderId="19" applyNumberFormat="0" applyFill="0" applyAlignment="0" applyProtection="0"/>
    <xf numFmtId="0" fontId="73" fillId="0" borderId="19" applyNumberFormat="0" applyFill="0" applyAlignment="0" applyProtection="0"/>
    <xf numFmtId="0" fontId="58" fillId="51" borderId="0" applyNumberFormat="0" applyBorder="0" applyAlignment="0" applyProtection="0"/>
    <xf numFmtId="0" fontId="74" fillId="51" borderId="0" applyNumberFormat="0" applyBorder="0" applyAlignment="0" applyProtection="0"/>
    <xf numFmtId="0" fontId="47" fillId="0" borderId="0"/>
    <xf numFmtId="0" fontId="13" fillId="0" borderId="0"/>
    <xf numFmtId="0" fontId="16" fillId="0" borderId="0"/>
    <xf numFmtId="0" fontId="5" fillId="0" borderId="0"/>
    <xf numFmtId="0" fontId="13" fillId="0" borderId="0" applyNumberFormat="0" applyFont="0" applyFill="0" applyBorder="0" applyAlignment="0" applyProtection="0"/>
    <xf numFmtId="0" fontId="47" fillId="52" borderId="20" applyNumberFormat="0" applyFont="0" applyAlignment="0" applyProtection="0"/>
    <xf numFmtId="0" fontId="5" fillId="52" borderId="20" applyNumberFormat="0" applyFont="0" applyAlignment="0" applyProtection="0"/>
    <xf numFmtId="0" fontId="59" fillId="47" borderId="21" applyNumberFormat="0" applyAlignment="0" applyProtection="0"/>
    <xf numFmtId="0" fontId="75" fillId="47" borderId="21" applyNumberFormat="0" applyAlignment="0" applyProtection="0"/>
    <xf numFmtId="9" fontId="1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76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3" fillId="0" borderId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5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39" borderId="0" applyNumberFormat="0" applyBorder="0" applyAlignment="0" applyProtection="0"/>
    <xf numFmtId="0" fontId="36" fillId="6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48" fillId="46" borderId="0" applyNumberFormat="0" applyBorder="0" applyAlignment="0" applyProtection="0"/>
    <xf numFmtId="0" fontId="49" fillId="47" borderId="14" applyNumberFormat="0" applyAlignment="0" applyProtection="0"/>
    <xf numFmtId="0" fontId="50" fillId="48" borderId="15" applyNumberFormat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50" borderId="14" applyNumberFormat="0" applyAlignment="0" applyProtection="0"/>
    <xf numFmtId="0" fontId="57" fillId="0" borderId="19" applyNumberFormat="0" applyFill="0" applyAlignment="0" applyProtection="0"/>
    <xf numFmtId="0" fontId="58" fillId="51" borderId="0" applyNumberFormat="0" applyBorder="0" applyAlignment="0" applyProtection="0"/>
    <xf numFmtId="0" fontId="59" fillId="47" borderId="21" applyNumberFormat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9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5" fillId="0" borderId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6" fillId="0" borderId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3" fillId="20" borderId="1" applyNumberFormat="0" applyAlignment="0" applyProtection="0"/>
    <xf numFmtId="0" fontId="29" fillId="7" borderId="1" applyNumberFormat="0" applyAlignment="0" applyProtection="0"/>
    <xf numFmtId="0" fontId="5" fillId="55" borderId="0" applyNumberFormat="0" applyBorder="0" applyAlignment="0" applyProtection="0"/>
    <xf numFmtId="165" fontId="13" fillId="0" borderId="0" applyFont="0" applyFill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65" fillId="47" borderId="14" applyNumberFormat="0" applyAlignment="0" applyProtection="0"/>
    <xf numFmtId="0" fontId="72" fillId="50" borderId="14" applyNumberForma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6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5" fillId="0" borderId="0"/>
    <xf numFmtId="0" fontId="5" fillId="52" borderId="20" applyNumberFormat="0" applyFont="0" applyAlignment="0" applyProtection="0"/>
    <xf numFmtId="9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21" fillId="0" borderId="0" applyFont="0" applyFill="0" applyBorder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29" fillId="7" borderId="1" applyNumberFormat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3" fillId="20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78" fillId="0" borderId="0"/>
    <xf numFmtId="0" fontId="23" fillId="20" borderId="1" applyNumberFormat="0" applyAlignment="0" applyProtection="0"/>
    <xf numFmtId="0" fontId="29" fillId="7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3" fillId="20" borderId="1" applyNumberFormat="0" applyAlignment="0" applyProtection="0"/>
    <xf numFmtId="0" fontId="29" fillId="7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29" fillId="7" borderId="1" applyNumberFormat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3" fillId="20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3" fillId="20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3" fillId="20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6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6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79" fillId="0" borderId="0"/>
    <xf numFmtId="0" fontId="13" fillId="0" borderId="0"/>
    <xf numFmtId="0" fontId="13" fillId="0" borderId="0"/>
    <xf numFmtId="9" fontId="79" fillId="0" borderId="0" applyFont="0" applyFill="0" applyBorder="0" applyAlignment="0" applyProtection="0"/>
    <xf numFmtId="0" fontId="16" fillId="0" borderId="0"/>
    <xf numFmtId="0" fontId="13" fillId="0" borderId="0"/>
    <xf numFmtId="0" fontId="13" fillId="0" borderId="0"/>
    <xf numFmtId="0" fontId="16" fillId="0" borderId="0"/>
    <xf numFmtId="43" fontId="9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283">
    <xf numFmtId="0" fontId="0" fillId="0" borderId="0" xfId="0"/>
    <xf numFmtId="0" fontId="8" fillId="0" borderId="0" xfId="0" applyFont="1" applyAlignment="1">
      <alignment horizontal="center" wrapText="1"/>
    </xf>
    <xf numFmtId="49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/>
    <xf numFmtId="4" fontId="7" fillId="0" borderId="0" xfId="0" applyNumberFormat="1" applyFont="1"/>
    <xf numFmtId="0" fontId="11" fillId="0" borderId="0" xfId="0" applyFont="1"/>
    <xf numFmtId="0" fontId="20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8" fillId="0" borderId="0" xfId="0" applyFont="1" applyFill="1" applyAlignment="1">
      <alignment horizontal="center" wrapText="1"/>
    </xf>
    <xf numFmtId="0" fontId="12" fillId="0" borderId="0" xfId="35" applyFill="1" applyAlignment="1" applyProtection="1">
      <alignment horizontal="right" wrapText="1"/>
    </xf>
    <xf numFmtId="10" fontId="36" fillId="0" borderId="0" xfId="42" applyNumberFormat="1" applyFont="1"/>
    <xf numFmtId="3" fontId="37" fillId="0" borderId="0" xfId="0" applyNumberFormat="1" applyFont="1"/>
    <xf numFmtId="3" fontId="14" fillId="0" borderId="0" xfId="0" applyNumberFormat="1" applyFont="1" applyFill="1" applyBorder="1" applyAlignment="1"/>
    <xf numFmtId="2" fontId="15" fillId="0" borderId="0" xfId="28" applyNumberFormat="1" applyFont="1" applyFill="1" applyBorder="1" applyAlignment="1">
      <alignment horizontal="right" wrapText="1"/>
    </xf>
    <xf numFmtId="3" fontId="15" fillId="0" borderId="0" xfId="28" applyNumberFormat="1" applyFont="1" applyFill="1" applyBorder="1" applyAlignment="1">
      <alignment horizontal="right" wrapText="1"/>
    </xf>
    <xf numFmtId="10" fontId="15" fillId="0" borderId="0" xfId="42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6" fillId="0" borderId="0" xfId="0" applyFont="1"/>
    <xf numFmtId="3" fontId="37" fillId="29" borderId="0" xfId="0" applyNumberFormat="1" applyFont="1" applyFill="1" applyBorder="1"/>
    <xf numFmtId="0" fontId="39" fillId="0" borderId="11" xfId="0" applyFont="1" applyBorder="1" applyAlignment="1">
      <alignment wrapText="1"/>
    </xf>
    <xf numFmtId="0" fontId="0" fillId="0" borderId="0" xfId="0"/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168" fontId="14" fillId="0" borderId="0" xfId="0" applyNumberFormat="1" applyFont="1" applyFill="1" applyBorder="1"/>
    <xf numFmtId="0" fontId="44" fillId="0" borderId="0" xfId="0" applyFont="1" applyFill="1" applyBorder="1" applyAlignment="1">
      <alignment horizontal="centerContinuous" wrapText="1"/>
    </xf>
    <xf numFmtId="3" fontId="44" fillId="0" borderId="0" xfId="0" applyNumberFormat="1" applyFont="1" applyFill="1" applyBorder="1" applyAlignment="1">
      <alignment horizontal="centerContinuous" wrapText="1"/>
    </xf>
    <xf numFmtId="3" fontId="44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vertical="center" wrapText="1"/>
    </xf>
    <xf numFmtId="0" fontId="0" fillId="0" borderId="0" xfId="0"/>
    <xf numFmtId="0" fontId="20" fillId="0" borderId="0" xfId="0" applyFont="1" applyFill="1" applyBorder="1" applyAlignment="1">
      <alignment horizontal="center" wrapText="1"/>
    </xf>
    <xf numFmtId="0" fontId="36" fillId="0" borderId="0" xfId="0" applyFont="1"/>
    <xf numFmtId="3" fontId="36" fillId="0" borderId="0" xfId="0" applyNumberFormat="1" applyFont="1"/>
    <xf numFmtId="0" fontId="20" fillId="0" borderId="0" xfId="0" applyFont="1" applyFill="1" applyBorder="1" applyAlignment="1">
      <alignment wrapText="1"/>
    </xf>
    <xf numFmtId="10" fontId="36" fillId="0" borderId="0" xfId="0" applyNumberFormat="1" applyFont="1"/>
    <xf numFmtId="0" fontId="0" fillId="0" borderId="0" xfId="0"/>
    <xf numFmtId="0" fontId="44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1" fillId="0" borderId="0" xfId="0" applyFont="1" applyFill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0" fontId="43" fillId="0" borderId="0" xfId="0" applyFont="1" applyFill="1"/>
    <xf numFmtId="14" fontId="42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8" fillId="0" borderId="0" xfId="0" applyFont="1" applyFill="1"/>
    <xf numFmtId="0" fontId="20" fillId="0" borderId="0" xfId="0" applyFont="1" applyFill="1" applyAlignment="1"/>
    <xf numFmtId="0" fontId="0" fillId="0" borderId="0" xfId="0"/>
    <xf numFmtId="0" fontId="20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4" fillId="0" borderId="0" xfId="0" applyNumberFormat="1" applyFont="1" applyFill="1" applyBorder="1" applyAlignment="1">
      <alignment horizontal="right"/>
    </xf>
    <xf numFmtId="0" fontId="17" fillId="24" borderId="10" xfId="0" applyFont="1" applyFill="1" applyBorder="1" applyAlignment="1">
      <alignment horizontal="left" wrapText="1"/>
    </xf>
    <xf numFmtId="0" fontId="17" fillId="24" borderId="10" xfId="0" applyFont="1" applyFill="1" applyBorder="1" applyAlignment="1">
      <alignment horizontal="center" wrapText="1"/>
    </xf>
    <xf numFmtId="0" fontId="6" fillId="27" borderId="10" xfId="0" applyFont="1" applyFill="1" applyBorder="1" applyAlignment="1">
      <alignment horizontal="left" wrapText="1"/>
    </xf>
    <xf numFmtId="3" fontId="42" fillId="27" borderId="10" xfId="0" applyNumberFormat="1" applyFont="1" applyFill="1" applyBorder="1"/>
    <xf numFmtId="0" fontId="6" fillId="28" borderId="10" xfId="0" applyFont="1" applyFill="1" applyBorder="1" applyAlignment="1">
      <alignment horizontal="left" wrapText="1"/>
    </xf>
    <xf numFmtId="3" fontId="42" fillId="28" borderId="10" xfId="0" applyNumberFormat="1" applyFont="1" applyFill="1" applyBorder="1"/>
    <xf numFmtId="10" fontId="42" fillId="27" borderId="13" xfId="42" applyNumberFormat="1" applyFont="1" applyFill="1" applyBorder="1"/>
    <xf numFmtId="10" fontId="42" fillId="28" borderId="13" xfId="42" applyNumberFormat="1" applyFont="1" applyFill="1" applyBorder="1"/>
    <xf numFmtId="3" fontId="18" fillId="27" borderId="10" xfId="0" applyNumberFormat="1" applyFont="1" applyFill="1" applyBorder="1"/>
    <xf numFmtId="10" fontId="18" fillId="27" borderId="13" xfId="42" applyNumberFormat="1" applyFont="1" applyFill="1" applyBorder="1"/>
    <xf numFmtId="3" fontId="18" fillId="28" borderId="10" xfId="0" applyNumberFormat="1" applyFont="1" applyFill="1" applyBorder="1"/>
    <xf numFmtId="10" fontId="18" fillId="28" borderId="13" xfId="42" applyNumberFormat="1" applyFont="1" applyFill="1" applyBorder="1"/>
    <xf numFmtId="0" fontId="17" fillId="24" borderId="13" xfId="0" applyFont="1" applyFill="1" applyBorder="1" applyAlignment="1">
      <alignment horizontal="center" wrapText="1"/>
    </xf>
    <xf numFmtId="3" fontId="6" fillId="27" borderId="10" xfId="0" applyNumberFormat="1" applyFont="1" applyFill="1" applyBorder="1"/>
    <xf numFmtId="3" fontId="6" fillId="28" borderId="10" xfId="0" applyNumberFormat="1" applyFont="1" applyFill="1" applyBorder="1"/>
    <xf numFmtId="0" fontId="6" fillId="25" borderId="10" xfId="0" applyFont="1" applyFill="1" applyBorder="1" applyAlignment="1">
      <alignment horizontal="left" wrapText="1"/>
    </xf>
    <xf numFmtId="3" fontId="6" fillId="25" borderId="10" xfId="0" applyNumberFormat="1" applyFont="1" applyFill="1" applyBorder="1"/>
    <xf numFmtId="4" fontId="6" fillId="25" borderId="10" xfId="0" applyNumberFormat="1" applyFont="1" applyFill="1" applyBorder="1"/>
    <xf numFmtId="14" fontId="6" fillId="25" borderId="10" xfId="0" applyNumberFormat="1" applyFont="1" applyFill="1" applyBorder="1"/>
    <xf numFmtId="10" fontId="6" fillId="25" borderId="10" xfId="42" applyNumberFormat="1" applyFont="1" applyFill="1" applyBorder="1"/>
    <xf numFmtId="14" fontId="6" fillId="26" borderId="10" xfId="0" applyNumberFormat="1" applyFont="1" applyFill="1" applyBorder="1"/>
    <xf numFmtId="10" fontId="6" fillId="26" borderId="10" xfId="42" applyNumberFormat="1" applyFont="1" applyFill="1" applyBorder="1"/>
    <xf numFmtId="0" fontId="17" fillId="61" borderId="10" xfId="0" applyFont="1" applyFill="1" applyBorder="1" applyAlignment="1">
      <alignment horizontal="left" wrapText="1"/>
    </xf>
    <xf numFmtId="0" fontId="17" fillId="61" borderId="10" xfId="0" applyFont="1" applyFill="1" applyBorder="1" applyAlignment="1">
      <alignment horizontal="center" wrapText="1"/>
    </xf>
    <xf numFmtId="3" fontId="17" fillId="61" borderId="10" xfId="0" applyNumberFormat="1" applyFont="1" applyFill="1" applyBorder="1"/>
    <xf numFmtId="4" fontId="6" fillId="26" borderId="10" xfId="0" applyNumberFormat="1" applyFont="1" applyFill="1" applyBorder="1"/>
    <xf numFmtId="49" fontId="42" fillId="27" borderId="10" xfId="0" applyNumberFormat="1" applyFont="1" applyFill="1" applyBorder="1"/>
    <xf numFmtId="49" fontId="42" fillId="27" borderId="10" xfId="0" applyNumberFormat="1" applyFont="1" applyFill="1" applyBorder="1" applyAlignment="1">
      <alignment horizontal="center" wrapText="1"/>
    </xf>
    <xf numFmtId="49" fontId="42" fillId="28" borderId="10" xfId="0" applyNumberFormat="1" applyFont="1" applyFill="1" applyBorder="1"/>
    <xf numFmtId="49" fontId="18" fillId="28" borderId="10" xfId="0" applyNumberFormat="1" applyFont="1" applyFill="1" applyBorder="1" applyAlignment="1">
      <alignment horizontal="center" wrapText="1"/>
    </xf>
    <xf numFmtId="49" fontId="18" fillId="27" borderId="10" xfId="0" applyNumberFormat="1" applyFont="1" applyFill="1" applyBorder="1" applyAlignment="1">
      <alignment horizontal="center" wrapText="1"/>
    </xf>
    <xf numFmtId="49" fontId="18" fillId="27" borderId="10" xfId="0" applyNumberFormat="1" applyFont="1" applyFill="1" applyBorder="1" applyAlignment="1">
      <alignment wrapText="1"/>
    </xf>
    <xf numFmtId="49" fontId="18" fillId="28" borderId="10" xfId="0" applyNumberFormat="1" applyFont="1" applyFill="1" applyBorder="1" applyAlignment="1">
      <alignment wrapText="1"/>
    </xf>
    <xf numFmtId="49" fontId="42" fillId="27" borderId="10" xfId="0" applyNumberFormat="1" applyFont="1" applyFill="1" applyBorder="1" applyAlignment="1"/>
    <xf numFmtId="3" fontId="42" fillId="27" borderId="10" xfId="0" applyNumberFormat="1" applyFont="1" applyFill="1" applyBorder="1" applyAlignment="1"/>
    <xf numFmtId="3" fontId="13" fillId="27" borderId="10" xfId="28" applyNumberFormat="1" applyFont="1" applyFill="1" applyBorder="1" applyAlignment="1">
      <alignment horizontal="right" wrapText="1"/>
    </xf>
    <xf numFmtId="10" fontId="13" fillId="27" borderId="10" xfId="42" applyNumberFormat="1" applyFont="1" applyFill="1" applyBorder="1" applyAlignment="1">
      <alignment horizontal="right" wrapText="1"/>
    </xf>
    <xf numFmtId="49" fontId="42" fillId="28" borderId="10" xfId="0" applyNumberFormat="1" applyFont="1" applyFill="1" applyBorder="1" applyAlignment="1"/>
    <xf numFmtId="3" fontId="42" fillId="28" borderId="10" xfId="0" applyNumberFormat="1" applyFont="1" applyFill="1" applyBorder="1" applyAlignment="1"/>
    <xf numFmtId="3" fontId="13" fillId="28" borderId="10" xfId="28" applyNumberFormat="1" applyFont="1" applyFill="1" applyBorder="1" applyAlignment="1">
      <alignment horizontal="right" wrapText="1"/>
    </xf>
    <xf numFmtId="10" fontId="13" fillId="28" borderId="10" xfId="42" applyNumberFormat="1" applyFont="1" applyFill="1" applyBorder="1" applyAlignment="1">
      <alignment horizontal="right" wrapText="1"/>
    </xf>
    <xf numFmtId="49" fontId="39" fillId="0" borderId="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vertical="center" wrapText="1"/>
    </xf>
    <xf numFmtId="3" fontId="39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9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49" fontId="42" fillId="0" borderId="0" xfId="0" applyNumberFormat="1" applyFont="1" applyFill="1" applyBorder="1"/>
    <xf numFmtId="3" fontId="6" fillId="0" borderId="0" xfId="0" applyNumberFormat="1" applyFont="1"/>
    <xf numFmtId="49" fontId="17" fillId="24" borderId="1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Continuous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168" fontId="6" fillId="0" borderId="0" xfId="0" applyNumberFormat="1" applyFont="1" applyFill="1" applyBorder="1"/>
    <xf numFmtId="0" fontId="6" fillId="0" borderId="0" xfId="0" applyFont="1" applyFill="1" applyBorder="1"/>
    <xf numFmtId="49" fontId="6" fillId="27" borderId="1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49" fontId="6" fillId="28" borderId="10" xfId="0" applyNumberFormat="1" applyFont="1" applyFill="1" applyBorder="1"/>
    <xf numFmtId="49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wrapText="1"/>
    </xf>
    <xf numFmtId="168" fontId="6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17" fillId="61" borderId="10" xfId="0" applyNumberFormat="1" applyFont="1" applyFill="1" applyBorder="1" applyAlignment="1">
      <alignment horizontal="center" wrapText="1"/>
    </xf>
    <xf numFmtId="49" fontId="17" fillId="61" borderId="10" xfId="0" applyNumberFormat="1" applyFont="1" applyFill="1" applyBorder="1" applyAlignment="1">
      <alignment horizontal="left" wrapText="1"/>
    </xf>
    <xf numFmtId="49" fontId="50" fillId="61" borderId="10" xfId="0" applyNumberFormat="1" applyFont="1" applyFill="1" applyBorder="1" applyAlignment="1">
      <alignment horizontal="left" wrapText="1"/>
    </xf>
    <xf numFmtId="3" fontId="50" fillId="61" borderId="10" xfId="0" applyNumberFormat="1" applyFont="1" applyFill="1" applyBorder="1" applyAlignment="1">
      <alignment horizontal="left" wrapText="1"/>
    </xf>
    <xf numFmtId="49" fontId="17" fillId="61" borderId="10" xfId="0" applyNumberFormat="1" applyFont="1" applyFill="1" applyBorder="1" applyAlignment="1">
      <alignment horizontal="center" wrapText="1"/>
    </xf>
    <xf numFmtId="3" fontId="50" fillId="61" borderId="10" xfId="0" applyNumberFormat="1" applyFont="1" applyFill="1" applyBorder="1" applyAlignment="1">
      <alignment horizontal="right" wrapText="1"/>
    </xf>
    <xf numFmtId="3" fontId="6" fillId="27" borderId="10" xfId="46" applyNumberFormat="1" applyFont="1" applyFill="1" applyBorder="1"/>
    <xf numFmtId="10" fontId="6" fillId="27" borderId="10" xfId="42" applyNumberFormat="1" applyFont="1" applyFill="1" applyBorder="1"/>
    <xf numFmtId="3" fontId="6" fillId="28" borderId="10" xfId="46" applyNumberFormat="1" applyFont="1" applyFill="1" applyBorder="1"/>
    <xf numFmtId="10" fontId="6" fillId="28" borderId="10" xfId="42" applyNumberFormat="1" applyFont="1" applyFill="1" applyBorder="1"/>
    <xf numFmtId="3" fontId="50" fillId="61" borderId="10" xfId="0" applyNumberFormat="1" applyFont="1" applyFill="1" applyBorder="1"/>
    <xf numFmtId="49" fontId="6" fillId="27" borderId="10" xfId="46" applyNumberFormat="1" applyFont="1" applyFill="1" applyBorder="1"/>
    <xf numFmtId="49" fontId="6" fillId="28" borderId="10" xfId="46" applyNumberFormat="1" applyFont="1" applyFill="1" applyBorder="1"/>
    <xf numFmtId="49" fontId="6" fillId="28" borderId="10" xfId="51" applyNumberFormat="1" applyFont="1" applyFill="1" applyBorder="1"/>
    <xf numFmtId="49" fontId="6" fillId="27" borderId="10" xfId="46" applyNumberFormat="1" applyFont="1" applyFill="1" applyBorder="1" applyAlignment="1">
      <alignment wrapText="1"/>
    </xf>
    <xf numFmtId="14" fontId="11" fillId="0" borderId="0" xfId="0" applyNumberFormat="1" applyFont="1" applyFill="1" applyAlignment="1">
      <alignment horizontal="center"/>
    </xf>
    <xf numFmtId="14" fontId="0" fillId="0" borderId="0" xfId="0" applyNumberFormat="1"/>
    <xf numFmtId="14" fontId="43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center"/>
    </xf>
    <xf numFmtId="49" fontId="0" fillId="0" borderId="0" xfId="0" applyNumberFormat="1"/>
    <xf numFmtId="49" fontId="42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Alignment="1">
      <alignment horizontal="left" wrapText="1"/>
    </xf>
    <xf numFmtId="49" fontId="43" fillId="0" borderId="0" xfId="0" applyNumberFormat="1" applyFont="1" applyFill="1" applyBorder="1"/>
    <xf numFmtId="49" fontId="43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wrapText="1"/>
    </xf>
    <xf numFmtId="49" fontId="42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9" fontId="45" fillId="0" borderId="0" xfId="0" applyNumberFormat="1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center"/>
    </xf>
    <xf numFmtId="49" fontId="16" fillId="0" borderId="0" xfId="48" applyNumberFormat="1" applyFont="1" applyFill="1" applyBorder="1" applyAlignment="1">
      <alignment horizontal="right"/>
    </xf>
    <xf numFmtId="49" fontId="18" fillId="0" borderId="0" xfId="48" applyNumberFormat="1" applyFont="1" applyFill="1" applyBorder="1" applyAlignment="1">
      <alignment horizontal="right"/>
    </xf>
    <xf numFmtId="49" fontId="6" fillId="27" borderId="10" xfId="0" applyNumberFormat="1" applyFont="1" applyFill="1" applyBorder="1" applyAlignment="1">
      <alignment horizontal="left"/>
    </xf>
    <xf numFmtId="49" fontId="6" fillId="27" borderId="10" xfId="0" applyNumberFormat="1" applyFont="1" applyFill="1" applyBorder="1" applyAlignment="1">
      <alignment horizontal="center"/>
    </xf>
    <xf numFmtId="14" fontId="6" fillId="27" borderId="10" xfId="0" applyNumberFormat="1" applyFont="1" applyFill="1" applyBorder="1" applyAlignment="1">
      <alignment horizontal="center"/>
    </xf>
    <xf numFmtId="49" fontId="6" fillId="28" borderId="10" xfId="0" applyNumberFormat="1" applyFont="1" applyFill="1" applyBorder="1" applyAlignment="1">
      <alignment horizontal="center" wrapText="1"/>
    </xf>
    <xf numFmtId="14" fontId="6" fillId="28" borderId="10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14" fontId="6" fillId="0" borderId="0" xfId="0" applyNumberFormat="1" applyFont="1"/>
    <xf numFmtId="49" fontId="6" fillId="27" borderId="10" xfId="0" applyNumberFormat="1" applyFont="1" applyFill="1" applyBorder="1" applyAlignment="1">
      <alignment horizontal="center" wrapText="1"/>
    </xf>
    <xf numFmtId="14" fontId="6" fillId="27" borderId="10" xfId="0" applyNumberFormat="1" applyFont="1" applyFill="1" applyBorder="1" applyAlignment="1">
      <alignment horizontal="center" wrapText="1"/>
    </xf>
    <xf numFmtId="49" fontId="17" fillId="24" borderId="10" xfId="0" applyNumberFormat="1" applyFont="1" applyFill="1" applyBorder="1" applyAlignment="1">
      <alignment wrapText="1"/>
    </xf>
    <xf numFmtId="14" fontId="17" fillId="24" borderId="10" xfId="0" applyNumberFormat="1" applyFont="1" applyFill="1" applyBorder="1" applyAlignment="1">
      <alignment horizontal="center" wrapText="1"/>
    </xf>
    <xf numFmtId="49" fontId="6" fillId="28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84" fillId="0" borderId="0" xfId="0" applyFont="1" applyAlignment="1">
      <alignment wrapText="1"/>
    </xf>
    <xf numFmtId="0" fontId="85" fillId="0" borderId="0" xfId="0" applyFont="1"/>
    <xf numFmtId="166" fontId="86" fillId="0" borderId="0" xfId="0" applyNumberFormat="1" applyFont="1" applyBorder="1"/>
    <xf numFmtId="0" fontId="84" fillId="0" borderId="0" xfId="0" applyFont="1" applyAlignment="1">
      <alignment horizontal="center" wrapText="1"/>
    </xf>
    <xf numFmtId="0" fontId="87" fillId="0" borderId="0" xfId="0" applyFont="1"/>
    <xf numFmtId="49" fontId="86" fillId="29" borderId="0" xfId="0" applyNumberFormat="1" applyFont="1" applyFill="1" applyBorder="1"/>
    <xf numFmtId="0" fontId="86" fillId="29" borderId="0" xfId="0" applyFont="1" applyFill="1" applyBorder="1"/>
    <xf numFmtId="0" fontId="88" fillId="29" borderId="0" xfId="0" applyFont="1" applyFill="1" applyBorder="1" applyAlignment="1">
      <alignment horizontal="center" wrapText="1"/>
    </xf>
    <xf numFmtId="0" fontId="86" fillId="29" borderId="0" xfId="0" applyFont="1" applyFill="1" applyBorder="1" applyAlignment="1">
      <alignment wrapText="1"/>
    </xf>
    <xf numFmtId="171" fontId="86" fillId="29" borderId="0" xfId="0" applyNumberFormat="1" applyFont="1" applyFill="1" applyBorder="1" applyAlignment="1">
      <alignment horizontal="right"/>
    </xf>
    <xf numFmtId="0" fontId="85" fillId="0" borderId="0" xfId="0" applyFont="1" applyBorder="1" applyAlignment="1">
      <alignment wrapText="1"/>
    </xf>
    <xf numFmtId="3" fontId="17" fillId="24" borderId="10" xfId="0" applyNumberFormat="1" applyFont="1" applyFill="1" applyBorder="1" applyAlignment="1">
      <alignment horizontal="right" wrapText="1"/>
    </xf>
    <xf numFmtId="3" fontId="17" fillId="24" borderId="13" xfId="0" applyNumberFormat="1" applyFont="1" applyFill="1" applyBorder="1" applyAlignment="1">
      <alignment horizontal="right" wrapText="1"/>
    </xf>
    <xf numFmtId="0" fontId="91" fillId="28" borderId="0" xfId="0" applyFont="1" applyFill="1" applyBorder="1"/>
    <xf numFmtId="0" fontId="92" fillId="28" borderId="0" xfId="0" applyFont="1" applyFill="1" applyBorder="1"/>
    <xf numFmtId="0" fontId="91" fillId="28" borderId="0" xfId="0" applyFont="1" applyFill="1" applyBorder="1" applyAlignment="1">
      <alignment horizontal="left" wrapText="1"/>
    </xf>
    <xf numFmtId="0" fontId="93" fillId="28" borderId="0" xfId="0" applyFont="1" applyFill="1" applyBorder="1" applyAlignment="1">
      <alignment horizontal="center" wrapText="1"/>
    </xf>
    <xf numFmtId="0" fontId="94" fillId="28" borderId="0" xfId="0" applyFont="1" applyFill="1" applyBorder="1" applyAlignment="1">
      <alignment wrapText="1"/>
    </xf>
    <xf numFmtId="171" fontId="92" fillId="28" borderId="0" xfId="0" applyNumberFormat="1" applyFont="1" applyFill="1" applyBorder="1"/>
    <xf numFmtId="3" fontId="92" fillId="28" borderId="0" xfId="0" applyNumberFormat="1" applyFont="1" applyFill="1" applyBorder="1"/>
    <xf numFmtId="4" fontId="44" fillId="0" borderId="0" xfId="0" applyNumberFormat="1" applyFont="1" applyFill="1" applyBorder="1" applyAlignment="1">
      <alignment horizontal="centerContinuous" wrapText="1"/>
    </xf>
    <xf numFmtId="4" fontId="39" fillId="0" borderId="0" xfId="0" applyNumberFormat="1" applyFont="1" applyFill="1" applyBorder="1" applyAlignment="1">
      <alignment vertical="center" wrapText="1"/>
    </xf>
    <xf numFmtId="4" fontId="17" fillId="61" borderId="10" xfId="0" applyNumberFormat="1" applyFont="1" applyFill="1" applyBorder="1" applyAlignment="1">
      <alignment horizontal="center" wrapText="1"/>
    </xf>
    <xf numFmtId="4" fontId="6" fillId="27" borderId="10" xfId="0" applyNumberFormat="1" applyFont="1" applyFill="1" applyBorder="1"/>
    <xf numFmtId="4" fontId="6" fillId="28" borderId="10" xfId="0" applyNumberFormat="1" applyFont="1" applyFill="1" applyBorder="1"/>
    <xf numFmtId="4" fontId="50" fillId="61" borderId="1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/>
    <xf numFmtId="4" fontId="39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0" fontId="17" fillId="29" borderId="0" xfId="0" applyFont="1" applyFill="1" applyBorder="1" applyAlignment="1">
      <alignment horizontal="center" wrapText="1"/>
    </xf>
    <xf numFmtId="3" fontId="6" fillId="29" borderId="0" xfId="0" applyNumberFormat="1" applyFont="1" applyFill="1" applyBorder="1"/>
    <xf numFmtId="3" fontId="17" fillId="29" borderId="0" xfId="0" applyNumberFormat="1" applyFont="1" applyFill="1" applyBorder="1"/>
    <xf numFmtId="0" fontId="17" fillId="61" borderId="24" xfId="0" applyFont="1" applyFill="1" applyBorder="1" applyAlignment="1">
      <alignment horizontal="center" wrapText="1"/>
    </xf>
    <xf numFmtId="3" fontId="6" fillId="25" borderId="24" xfId="0" applyNumberFormat="1" applyFont="1" applyFill="1" applyBorder="1"/>
    <xf numFmtId="3" fontId="17" fillId="61" borderId="24" xfId="0" applyNumberFormat="1" applyFont="1" applyFill="1" applyBorder="1"/>
    <xf numFmtId="14" fontId="92" fillId="0" borderId="0" xfId="0" applyNumberFormat="1" applyFont="1"/>
    <xf numFmtId="0" fontId="92" fillId="0" borderId="0" xfId="0" applyFont="1"/>
    <xf numFmtId="14" fontId="95" fillId="29" borderId="23" xfId="0" applyNumberFormat="1" applyFont="1" applyFill="1" applyBorder="1" applyAlignment="1">
      <alignment horizontal="center" wrapText="1"/>
    </xf>
    <xf numFmtId="0" fontId="95" fillId="29" borderId="23" xfId="0" applyFont="1" applyFill="1" applyBorder="1" applyAlignment="1">
      <alignment horizontal="center" wrapText="1"/>
    </xf>
    <xf numFmtId="3" fontId="95" fillId="29" borderId="23" xfId="0" applyNumberFormat="1" applyFont="1" applyFill="1" applyBorder="1" applyAlignment="1">
      <alignment horizontal="center" wrapText="1"/>
    </xf>
    <xf numFmtId="49" fontId="6" fillId="28" borderId="10" xfId="0" applyNumberFormat="1" applyFont="1" applyFill="1" applyBorder="1" applyAlignment="1">
      <alignment horizontal="left"/>
    </xf>
    <xf numFmtId="14" fontId="6" fillId="28" borderId="10" xfId="0" applyNumberFormat="1" applyFont="1" applyFill="1" applyBorder="1" applyAlignment="1">
      <alignment horizontal="center"/>
    </xf>
    <xf numFmtId="0" fontId="6" fillId="28" borderId="10" xfId="0" applyFont="1" applyFill="1" applyBorder="1" applyAlignment="1">
      <alignment wrapText="1"/>
    </xf>
    <xf numFmtId="3" fontId="6" fillId="28" borderId="24" xfId="0" applyNumberFormat="1" applyFont="1" applyFill="1" applyBorder="1"/>
    <xf numFmtId="0" fontId="6" fillId="27" borderId="10" xfId="0" applyFont="1" applyFill="1" applyBorder="1" applyAlignment="1">
      <alignment wrapText="1"/>
    </xf>
    <xf numFmtId="3" fontId="6" fillId="27" borderId="24" xfId="0" applyNumberFormat="1" applyFont="1" applyFill="1" applyBorder="1"/>
    <xf numFmtId="3" fontId="92" fillId="29" borderId="0" xfId="0" applyNumberFormat="1" applyFont="1" applyFill="1"/>
    <xf numFmtId="0" fontId="85" fillId="0" borderId="0" xfId="0" quotePrefix="1" applyFont="1"/>
    <xf numFmtId="4" fontId="13" fillId="27" borderId="10" xfId="28" applyNumberFormat="1" applyFont="1" applyFill="1" applyBorder="1" applyAlignment="1">
      <alignment horizontal="right" wrapText="1"/>
    </xf>
    <xf numFmtId="4" fontId="13" fillId="28" borderId="10" xfId="28" applyNumberFormat="1" applyFont="1" applyFill="1" applyBorder="1" applyAlignment="1">
      <alignment horizontal="right" wrapText="1"/>
    </xf>
    <xf numFmtId="17" fontId="85" fillId="0" borderId="0" xfId="0" quotePrefix="1" applyNumberFormat="1" applyFont="1"/>
    <xf numFmtId="17" fontId="92" fillId="28" borderId="0" xfId="0" quotePrefix="1" applyNumberFormat="1" applyFont="1" applyFill="1" applyBorder="1"/>
    <xf numFmtId="3" fontId="85" fillId="0" borderId="0" xfId="0" applyNumberFormat="1" applyFont="1"/>
    <xf numFmtId="172" fontId="85" fillId="0" borderId="0" xfId="26690" applyNumberFormat="1" applyFont="1" applyBorder="1"/>
    <xf numFmtId="4" fontId="92" fillId="28" borderId="0" xfId="0" applyNumberFormat="1" applyFont="1" applyFill="1" applyBorder="1"/>
    <xf numFmtId="4" fontId="6" fillId="27" borderId="25" xfId="0" applyNumberFormat="1" applyFont="1" applyFill="1" applyBorder="1"/>
    <xf numFmtId="49" fontId="6" fillId="28" borderId="13" xfId="0" applyNumberFormat="1" applyFont="1" applyFill="1" applyBorder="1"/>
    <xf numFmtId="4" fontId="6" fillId="28" borderId="25" xfId="0" applyNumberFormat="1" applyFont="1" applyFill="1" applyBorder="1"/>
    <xf numFmtId="173" fontId="50" fillId="61" borderId="10" xfId="0" applyNumberFormat="1" applyFont="1" applyFill="1" applyBorder="1" applyAlignment="1">
      <alignment horizontal="right"/>
    </xf>
    <xf numFmtId="3" fontId="92" fillId="0" borderId="0" xfId="0" applyNumberFormat="1" applyFont="1"/>
    <xf numFmtId="4" fontId="85" fillId="0" borderId="0" xfId="0" applyNumberFormat="1" applyFont="1"/>
    <xf numFmtId="49" fontId="6" fillId="28" borderId="26" xfId="0" applyNumberFormat="1" applyFont="1" applyFill="1" applyBorder="1" applyAlignment="1">
      <alignment horizontal="left"/>
    </xf>
    <xf numFmtId="49" fontId="6" fillId="28" borderId="26" xfId="0" applyNumberFormat="1" applyFont="1" applyFill="1" applyBorder="1" applyAlignment="1">
      <alignment horizontal="center"/>
    </xf>
    <xf numFmtId="49" fontId="6" fillId="28" borderId="26" xfId="0" applyNumberFormat="1" applyFont="1" applyFill="1" applyBorder="1" applyAlignment="1">
      <alignment horizontal="center" wrapText="1"/>
    </xf>
    <xf numFmtId="49" fontId="18" fillId="28" borderId="26" xfId="0" applyNumberFormat="1" applyFont="1" applyFill="1" applyBorder="1" applyAlignment="1">
      <alignment horizontal="center" wrapText="1"/>
    </xf>
    <xf numFmtId="14" fontId="6" fillId="28" borderId="26" xfId="0" applyNumberFormat="1" applyFont="1" applyFill="1" applyBorder="1" applyAlignment="1">
      <alignment horizontal="center"/>
    </xf>
    <xf numFmtId="3" fontId="12" fillId="0" borderId="0" xfId="35" applyNumberFormat="1" applyFill="1" applyAlignment="1" applyProtection="1">
      <alignment horizontal="right" wrapText="1"/>
    </xf>
    <xf numFmtId="0" fontId="88" fillId="29" borderId="0" xfId="0" applyFont="1" applyFill="1" applyBorder="1" applyAlignment="1">
      <alignment horizontal="center" wrapText="1"/>
    </xf>
    <xf numFmtId="0" fontId="88" fillId="29" borderId="0" xfId="0" applyFont="1" applyFill="1" applyBorder="1" applyAlignment="1">
      <alignment wrapText="1"/>
    </xf>
    <xf numFmtId="3" fontId="86" fillId="29" borderId="0" xfId="0" applyNumberFormat="1" applyFont="1" applyFill="1" applyAlignment="1">
      <alignment horizontal="right" wrapText="1"/>
    </xf>
    <xf numFmtId="0" fontId="85" fillId="29" borderId="0" xfId="0" applyFont="1" applyFill="1"/>
    <xf numFmtId="4" fontId="98" fillId="29" borderId="0" xfId="0" applyNumberFormat="1" applyFont="1" applyFill="1" applyAlignment="1">
      <alignment horizontal="right" vertical="top" readingOrder="1"/>
    </xf>
    <xf numFmtId="4" fontId="88" fillId="29" borderId="0" xfId="0" applyNumberFormat="1" applyFont="1" applyFill="1" applyAlignment="1">
      <alignment horizontal="center" wrapText="1"/>
    </xf>
    <xf numFmtId="0" fontId="88" fillId="29" borderId="0" xfId="0" applyFont="1" applyFill="1" applyAlignment="1">
      <alignment horizontal="center" wrapText="1"/>
    </xf>
    <xf numFmtId="3" fontId="86" fillId="29" borderId="0" xfId="0" applyNumberFormat="1" applyFont="1" applyFill="1" applyBorder="1"/>
    <xf numFmtId="3" fontId="89" fillId="29" borderId="0" xfId="0" applyNumberFormat="1" applyFont="1" applyFill="1" applyBorder="1"/>
    <xf numFmtId="0" fontId="8" fillId="29" borderId="0" xfId="0" applyFont="1" applyFill="1" applyAlignment="1">
      <alignment horizontal="center" wrapText="1"/>
    </xf>
    <xf numFmtId="3" fontId="9" fillId="29" borderId="0" xfId="0" applyNumberFormat="1" applyFont="1" applyFill="1" applyAlignment="1">
      <alignment horizontal="right" wrapText="1"/>
    </xf>
    <xf numFmtId="49" fontId="7" fillId="29" borderId="0" xfId="0" applyNumberFormat="1" applyFont="1" applyFill="1" applyBorder="1"/>
    <xf numFmtId="0" fontId="19" fillId="29" borderId="0" xfId="0" applyFont="1" applyFill="1" applyBorder="1"/>
    <xf numFmtId="3" fontId="40" fillId="29" borderId="0" xfId="0" applyNumberFormat="1" applyFont="1" applyFill="1" applyBorder="1"/>
    <xf numFmtId="0" fontId="0" fillId="29" borderId="0" xfId="0" applyFill="1"/>
    <xf numFmtId="0" fontId="9" fillId="29" borderId="0" xfId="0" applyFont="1" applyFill="1" applyAlignment="1">
      <alignment horizontal="right" wrapText="1"/>
    </xf>
    <xf numFmtId="0" fontId="90" fillId="29" borderId="0" xfId="0" applyFont="1" applyFill="1" applyBorder="1" applyAlignment="1">
      <alignment wrapText="1"/>
    </xf>
    <xf numFmtId="0" fontId="91" fillId="29" borderId="0" xfId="0" applyFont="1" applyFill="1" applyBorder="1"/>
    <xf numFmtId="0" fontId="92" fillId="29" borderId="0" xfId="0" applyFont="1" applyFill="1" applyBorder="1"/>
    <xf numFmtId="0" fontId="91" fillId="29" borderId="0" xfId="0" applyFont="1" applyFill="1" applyBorder="1" applyAlignment="1">
      <alignment wrapText="1"/>
    </xf>
    <xf numFmtId="3" fontId="92" fillId="29" borderId="0" xfId="0" applyNumberFormat="1" applyFont="1" applyFill="1" applyBorder="1"/>
    <xf numFmtId="10" fontId="92" fillId="29" borderId="0" xfId="42" applyNumberFormat="1" applyFont="1" applyFill="1" applyBorder="1"/>
    <xf numFmtId="3" fontId="7" fillId="0" borderId="0" xfId="0" applyNumberFormat="1" applyFont="1"/>
    <xf numFmtId="4" fontId="99" fillId="0" borderId="0" xfId="0" applyNumberFormat="1" applyFont="1"/>
    <xf numFmtId="0" fontId="39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88" fillId="29" borderId="0" xfId="0" applyFont="1" applyFill="1" applyBorder="1" applyAlignment="1">
      <alignment horizontal="center" wrapText="1"/>
    </xf>
    <xf numFmtId="0" fontId="88" fillId="29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 wrapText="1"/>
    </xf>
    <xf numFmtId="0" fontId="39" fillId="0" borderId="12" xfId="0" applyFont="1" applyBorder="1" applyAlignment="1">
      <alignment horizontal="left" wrapText="1"/>
    </xf>
    <xf numFmtId="0" fontId="93" fillId="28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93" fillId="28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9" fillId="0" borderId="0" xfId="0" applyFont="1" applyBorder="1" applyAlignment="1">
      <alignment horizontal="left" wrapText="1"/>
    </xf>
    <xf numFmtId="49" fontId="6" fillId="27" borderId="13" xfId="0" applyNumberFormat="1" applyFont="1" applyFill="1" applyBorder="1"/>
  </cellXfs>
  <cellStyles count="26695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" xfId="26690" builtinId="3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1" xfId="26691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19" xfId="26692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20" xfId="26693"/>
    <cellStyle name="Normal 21" xfId="26694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03200"/>
        <c:axId val="138004736"/>
      </c:lineChart>
      <c:catAx>
        <c:axId val="1380032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800473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3800473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8003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Turnover'!$J$36:$J$46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</c:strCache>
            </c:strRef>
          </c:cat>
          <c:val>
            <c:numRef>
              <c:f>'Promet, Turnover'!$K$36:$K$46</c:f>
              <c:numCache>
                <c:formatCode>#,##0.0</c:formatCode>
                <c:ptCount val="11"/>
                <c:pt idx="0">
                  <c:v>22.119108100000002</c:v>
                </c:pt>
                <c:pt idx="1">
                  <c:v>18.990889429999999</c:v>
                </c:pt>
                <c:pt idx="2">
                  <c:v>22.492834999999999</c:v>
                </c:pt>
                <c:pt idx="3">
                  <c:v>26.429659440000002</c:v>
                </c:pt>
                <c:pt idx="4">
                  <c:v>20.828891710000001</c:v>
                </c:pt>
                <c:pt idx="5">
                  <c:v>33.062294120000004</c:v>
                </c:pt>
                <c:pt idx="6">
                  <c:v>13.92645785</c:v>
                </c:pt>
                <c:pt idx="7">
                  <c:v>22.05480747</c:v>
                </c:pt>
                <c:pt idx="8">
                  <c:v>25.710928940000002</c:v>
                </c:pt>
                <c:pt idx="9">
                  <c:v>16.62401788</c:v>
                </c:pt>
                <c:pt idx="10">
                  <c:v>19.827199699999998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Turnover'!$J$36:$J$46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</c:strCache>
            </c:strRef>
          </c:cat>
          <c:val>
            <c:numRef>
              <c:f>'Promet, Turnover'!$L$36:$L$46</c:f>
              <c:numCache>
                <c:formatCode>#,##0.0</c:formatCode>
                <c:ptCount val="11"/>
                <c:pt idx="0">
                  <c:v>2.3938800800000002</c:v>
                </c:pt>
                <c:pt idx="1">
                  <c:v>2.0267439499999997</c:v>
                </c:pt>
                <c:pt idx="2">
                  <c:v>2.7483569999999999</c:v>
                </c:pt>
                <c:pt idx="3">
                  <c:v>9.8867307799999988</c:v>
                </c:pt>
                <c:pt idx="4">
                  <c:v>4.0988729900000003</c:v>
                </c:pt>
                <c:pt idx="5">
                  <c:v>2.3403650499999999</c:v>
                </c:pt>
                <c:pt idx="6">
                  <c:v>2.01290119</c:v>
                </c:pt>
                <c:pt idx="7">
                  <c:v>1.39554646</c:v>
                </c:pt>
                <c:pt idx="8">
                  <c:v>2.18450013</c:v>
                </c:pt>
                <c:pt idx="9">
                  <c:v>5.2923572099999996</c:v>
                </c:pt>
                <c:pt idx="10">
                  <c:v>2.98310342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Turnover'!$J$36:$J$46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</c:strCache>
            </c:strRef>
          </c:cat>
          <c:val>
            <c:numRef>
              <c:f>'Promet, Turnover'!$M$36:$M$46</c:f>
              <c:numCache>
                <c:formatCode>#,##0.0</c:formatCode>
                <c:ptCount val="11"/>
                <c:pt idx="0">
                  <c:v>0.95666316000000007</c:v>
                </c:pt>
                <c:pt idx="1">
                  <c:v>0.87287552000000002</c:v>
                </c:pt>
                <c:pt idx="2">
                  <c:v>1.293199</c:v>
                </c:pt>
                <c:pt idx="3">
                  <c:v>2.48119844</c:v>
                </c:pt>
                <c:pt idx="4">
                  <c:v>3.2926822100000002</c:v>
                </c:pt>
                <c:pt idx="5">
                  <c:v>2.6543117200000004</c:v>
                </c:pt>
                <c:pt idx="6">
                  <c:v>1.4283514499999999</c:v>
                </c:pt>
                <c:pt idx="7">
                  <c:v>1.09223454</c:v>
                </c:pt>
                <c:pt idx="8">
                  <c:v>3.5023000400000002</c:v>
                </c:pt>
                <c:pt idx="9">
                  <c:v>3.3488357099999999</c:v>
                </c:pt>
                <c:pt idx="10">
                  <c:v>1.84045364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Turnover'!$J$36:$J$46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</c:strCache>
            </c:strRef>
          </c:cat>
          <c:val>
            <c:numRef>
              <c:f>'Promet, Turnover'!$N$36:$N$46</c:f>
              <c:numCache>
                <c:formatCode>#,##0.0</c:formatCode>
                <c:ptCount val="11"/>
                <c:pt idx="0">
                  <c:v>1.0475380999999999</c:v>
                </c:pt>
                <c:pt idx="1">
                  <c:v>5.8749971500000004</c:v>
                </c:pt>
                <c:pt idx="2">
                  <c:v>1.376954</c:v>
                </c:pt>
                <c:pt idx="3">
                  <c:v>2.0790039</c:v>
                </c:pt>
                <c:pt idx="4">
                  <c:v>5.0071349700000001</c:v>
                </c:pt>
                <c:pt idx="5">
                  <c:v>0.89090126000000003</c:v>
                </c:pt>
                <c:pt idx="6">
                  <c:v>6.0104049800000006</c:v>
                </c:pt>
                <c:pt idx="7">
                  <c:v>10.01138875</c:v>
                </c:pt>
                <c:pt idx="8">
                  <c:v>5.7098007199999996</c:v>
                </c:pt>
                <c:pt idx="9">
                  <c:v>7.1950465100000001</c:v>
                </c:pt>
                <c:pt idx="10">
                  <c:v>2.3853388799999999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Turnover'!$J$36:$J$46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Turnover'!$J$36:$J$46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  <c:pt idx="1">
                  <c:v>0.11012960000000001</c:v>
                </c:pt>
                <c:pt idx="2">
                  <c:v>8.2683000000000006E-2</c:v>
                </c:pt>
                <c:pt idx="3">
                  <c:v>0</c:v>
                </c:pt>
                <c:pt idx="4">
                  <c:v>0</c:v>
                </c:pt>
                <c:pt idx="5">
                  <c:v>0.29642000000000002</c:v>
                </c:pt>
                <c:pt idx="6">
                  <c:v>0.84409000000000001</c:v>
                </c:pt>
                <c:pt idx="7">
                  <c:v>0.98799999999999999</c:v>
                </c:pt>
                <c:pt idx="8">
                  <c:v>0</c:v>
                </c:pt>
                <c:pt idx="9">
                  <c:v>0.54637650000000004</c:v>
                </c:pt>
                <c:pt idx="10">
                  <c:v>0.30753799999999998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865728"/>
        <c:axId val="146931712"/>
      </c:barChart>
      <c:catAx>
        <c:axId val="1658657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146931712"/>
        <c:crosses val="autoZero"/>
        <c:auto val="1"/>
        <c:lblAlgn val="ctr"/>
        <c:lblOffset val="100"/>
        <c:noMultiLvlLbl val="0"/>
      </c:catAx>
      <c:valAx>
        <c:axId val="146931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6586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  <c:pt idx="1">
                  <c:v>5327.1146396499998</c:v>
                </c:pt>
                <c:pt idx="2">
                  <c:v>5323.7714124399999</c:v>
                </c:pt>
                <c:pt idx="3">
                  <c:v>5479.2079512399996</c:v>
                </c:pt>
                <c:pt idx="4">
                  <c:v>5412.44608797</c:v>
                </c:pt>
                <c:pt idx="5">
                  <c:v>5056.3098146400007</c:v>
                </c:pt>
                <c:pt idx="6">
                  <c:v>5151.5946905000001</c:v>
                </c:pt>
                <c:pt idx="7">
                  <c:v>4730.0128222799995</c:v>
                </c:pt>
                <c:pt idx="8">
                  <c:v>4628.9598028500004</c:v>
                </c:pt>
                <c:pt idx="9">
                  <c:v>4782.5940051899997</c:v>
                </c:pt>
                <c:pt idx="10">
                  <c:v>4754.3632289200004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  <c:pt idx="1">
                  <c:v>490.48849274000003</c:v>
                </c:pt>
                <c:pt idx="2">
                  <c:v>470.28142687999997</c:v>
                </c:pt>
                <c:pt idx="3">
                  <c:v>404.96806904000005</c:v>
                </c:pt>
                <c:pt idx="4">
                  <c:v>414.79373817000004</c:v>
                </c:pt>
                <c:pt idx="5">
                  <c:v>411.56813607999999</c:v>
                </c:pt>
                <c:pt idx="6">
                  <c:v>407.78939554999999</c:v>
                </c:pt>
                <c:pt idx="7">
                  <c:v>398.41089042000004</c:v>
                </c:pt>
                <c:pt idx="8">
                  <c:v>400.67469555000002</c:v>
                </c:pt>
                <c:pt idx="9">
                  <c:v>409.36222079000004</c:v>
                </c:pt>
                <c:pt idx="10">
                  <c:v>393.62803130999998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  <c:pt idx="1">
                  <c:v>419.88534145</c:v>
                </c:pt>
                <c:pt idx="2">
                  <c:v>420.12658291000002</c:v>
                </c:pt>
                <c:pt idx="3">
                  <c:v>439.02464727999995</c:v>
                </c:pt>
                <c:pt idx="4">
                  <c:v>439.82652331000003</c:v>
                </c:pt>
                <c:pt idx="5">
                  <c:v>389.17018024000004</c:v>
                </c:pt>
                <c:pt idx="6">
                  <c:v>373.12182376999999</c:v>
                </c:pt>
                <c:pt idx="7">
                  <c:v>277.21569467</c:v>
                </c:pt>
                <c:pt idx="8">
                  <c:v>265.90885450000002</c:v>
                </c:pt>
                <c:pt idx="9">
                  <c:v>262.20895237999997</c:v>
                </c:pt>
                <c:pt idx="10">
                  <c:v>260.11025640999998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  <c:pt idx="1">
                  <c:v>17561.92343345</c:v>
                </c:pt>
                <c:pt idx="2">
                  <c:v>18000.914891880002</c:v>
                </c:pt>
                <c:pt idx="3">
                  <c:v>18004.457158000001</c:v>
                </c:pt>
                <c:pt idx="4">
                  <c:v>17659.838486330002</c:v>
                </c:pt>
                <c:pt idx="5">
                  <c:v>17195.767133699999</c:v>
                </c:pt>
                <c:pt idx="6">
                  <c:v>18343.074962139999</c:v>
                </c:pt>
                <c:pt idx="7">
                  <c:v>18870.09805724</c:v>
                </c:pt>
                <c:pt idx="8">
                  <c:v>19165.434973880001</c:v>
                </c:pt>
                <c:pt idx="9">
                  <c:v>19147.250570419998</c:v>
                </c:pt>
                <c:pt idx="10">
                  <c:v>19096.507213009998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747136"/>
        <c:axId val="166757120"/>
      </c:barChart>
      <c:dateAx>
        <c:axId val="166747136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1667571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6757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66747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8864"/>
        <c:axId val="164310400"/>
      </c:barChart>
      <c:catAx>
        <c:axId val="1643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431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31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4308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4592"/>
        <c:axId val="164336384"/>
      </c:lineChart>
      <c:catAx>
        <c:axId val="16433459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433638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6433638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433459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45728"/>
        <c:axId val="165947264"/>
      </c:barChart>
      <c:catAx>
        <c:axId val="1659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59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4726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594572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72992"/>
        <c:axId val="165982976"/>
      </c:lineChart>
      <c:catAx>
        <c:axId val="16597299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598297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6598297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59729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10240"/>
        <c:axId val="165611776"/>
      </c:barChart>
      <c:catAx>
        <c:axId val="1656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56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61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5610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58624"/>
        <c:axId val="165660160"/>
      </c:lineChart>
      <c:catAx>
        <c:axId val="16565862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566016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6566016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565862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49888"/>
        <c:axId val="165751424"/>
      </c:barChart>
      <c:catAx>
        <c:axId val="1657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575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5142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574988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page'!$I$37:$I$57</c:f>
              <c:numCache>
                <c:formatCode>m/d/yyyy</c:formatCode>
                <c:ptCount val="21"/>
                <c:pt idx="0">
                  <c:v>42310</c:v>
                </c:pt>
                <c:pt idx="1">
                  <c:v>42311</c:v>
                </c:pt>
                <c:pt idx="2">
                  <c:v>42312</c:v>
                </c:pt>
                <c:pt idx="3">
                  <c:v>42313</c:v>
                </c:pt>
                <c:pt idx="4">
                  <c:v>42314</c:v>
                </c:pt>
                <c:pt idx="5">
                  <c:v>42317</c:v>
                </c:pt>
                <c:pt idx="6">
                  <c:v>42318</c:v>
                </c:pt>
                <c:pt idx="7">
                  <c:v>42319</c:v>
                </c:pt>
                <c:pt idx="8">
                  <c:v>42320</c:v>
                </c:pt>
                <c:pt idx="9">
                  <c:v>42321</c:v>
                </c:pt>
                <c:pt idx="10">
                  <c:v>42324</c:v>
                </c:pt>
                <c:pt idx="11">
                  <c:v>42325</c:v>
                </c:pt>
                <c:pt idx="12">
                  <c:v>42326</c:v>
                </c:pt>
                <c:pt idx="13">
                  <c:v>42327</c:v>
                </c:pt>
                <c:pt idx="14">
                  <c:v>42328</c:v>
                </c:pt>
                <c:pt idx="15">
                  <c:v>42331</c:v>
                </c:pt>
                <c:pt idx="16">
                  <c:v>42332</c:v>
                </c:pt>
                <c:pt idx="17">
                  <c:v>42333</c:v>
                </c:pt>
                <c:pt idx="18">
                  <c:v>42334</c:v>
                </c:pt>
                <c:pt idx="19">
                  <c:v>42335</c:v>
                </c:pt>
                <c:pt idx="20">
                  <c:v>42338</c:v>
                </c:pt>
              </c:numCache>
            </c:numRef>
          </c:cat>
          <c:val>
            <c:numRef>
              <c:f>'1. stran,1 page'!$K$37:$K$57</c:f>
              <c:numCache>
                <c:formatCode>#,##0</c:formatCode>
                <c:ptCount val="21"/>
                <c:pt idx="0">
                  <c:v>901</c:v>
                </c:pt>
                <c:pt idx="1">
                  <c:v>934</c:v>
                </c:pt>
                <c:pt idx="2">
                  <c:v>576</c:v>
                </c:pt>
                <c:pt idx="3">
                  <c:v>293</c:v>
                </c:pt>
                <c:pt idx="4">
                  <c:v>439</c:v>
                </c:pt>
                <c:pt idx="5">
                  <c:v>739</c:v>
                </c:pt>
                <c:pt idx="6">
                  <c:v>1380</c:v>
                </c:pt>
                <c:pt idx="7">
                  <c:v>1491</c:v>
                </c:pt>
                <c:pt idx="8">
                  <c:v>1159</c:v>
                </c:pt>
                <c:pt idx="9">
                  <c:v>899</c:v>
                </c:pt>
                <c:pt idx="10">
                  <c:v>1300</c:v>
                </c:pt>
                <c:pt idx="11">
                  <c:v>1611</c:v>
                </c:pt>
                <c:pt idx="12">
                  <c:v>2576</c:v>
                </c:pt>
                <c:pt idx="13">
                  <c:v>842</c:v>
                </c:pt>
                <c:pt idx="14">
                  <c:v>815</c:v>
                </c:pt>
                <c:pt idx="15">
                  <c:v>652</c:v>
                </c:pt>
                <c:pt idx="16">
                  <c:v>2573</c:v>
                </c:pt>
                <c:pt idx="17">
                  <c:v>1251</c:v>
                </c:pt>
                <c:pt idx="18">
                  <c:v>804</c:v>
                </c:pt>
                <c:pt idx="19">
                  <c:v>1200</c:v>
                </c:pt>
                <c:pt idx="20">
                  <c:v>2218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86752"/>
        <c:axId val="16578828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val>
            <c:numRef>
              <c:f>'1. stran,1 page'!$J$37:$J$57</c:f>
              <c:numCache>
                <c:formatCode>#,##0</c:formatCode>
                <c:ptCount val="21"/>
                <c:pt idx="0" formatCode="General">
                  <c:v>694.72</c:v>
                </c:pt>
                <c:pt idx="1">
                  <c:v>699.54</c:v>
                </c:pt>
                <c:pt idx="2" formatCode="General">
                  <c:v>702.28</c:v>
                </c:pt>
                <c:pt idx="3" formatCode="General">
                  <c:v>703.17</c:v>
                </c:pt>
                <c:pt idx="4" formatCode="General">
                  <c:v>703.72</c:v>
                </c:pt>
                <c:pt idx="5" formatCode="General">
                  <c:v>705.4</c:v>
                </c:pt>
                <c:pt idx="6">
                  <c:v>707.78</c:v>
                </c:pt>
                <c:pt idx="7" formatCode="General">
                  <c:v>708.49</c:v>
                </c:pt>
                <c:pt idx="8" formatCode="General">
                  <c:v>711.22</c:v>
                </c:pt>
                <c:pt idx="9">
                  <c:v>703.24</c:v>
                </c:pt>
                <c:pt idx="10" formatCode="General">
                  <c:v>690.55</c:v>
                </c:pt>
                <c:pt idx="11" formatCode="General">
                  <c:v>690.87</c:v>
                </c:pt>
                <c:pt idx="12" formatCode="General">
                  <c:v>690.65</c:v>
                </c:pt>
                <c:pt idx="13" formatCode="General">
                  <c:v>694.62</c:v>
                </c:pt>
                <c:pt idx="14" formatCode="General">
                  <c:v>701.13</c:v>
                </c:pt>
                <c:pt idx="15" formatCode="General">
                  <c:v>698.98</c:v>
                </c:pt>
                <c:pt idx="16" formatCode="General">
                  <c:v>701.53</c:v>
                </c:pt>
                <c:pt idx="17" formatCode="General">
                  <c:v>699.48</c:v>
                </c:pt>
                <c:pt idx="18" formatCode="General">
                  <c:v>702.61</c:v>
                </c:pt>
                <c:pt idx="19" formatCode="General">
                  <c:v>703.76</c:v>
                </c:pt>
                <c:pt idx="20" formatCode="General">
                  <c:v>693.72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02752"/>
        <c:axId val="165804288"/>
      </c:lineChart>
      <c:catAx>
        <c:axId val="16578675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65788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7882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5786752"/>
        <c:crosses val="autoZero"/>
        <c:crossBetween val="between"/>
      </c:valAx>
      <c:catAx>
        <c:axId val="16580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5804288"/>
        <c:crosses val="autoZero"/>
        <c:auto val="0"/>
        <c:lblAlgn val="ctr"/>
        <c:lblOffset val="100"/>
        <c:noMultiLvlLbl val="0"/>
      </c:catAx>
      <c:valAx>
        <c:axId val="1658042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5802752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0.14457</cdr:x>
      <cdr:y>0.10631</cdr:y>
    </cdr:from>
    <cdr:to>
      <cdr:x>0.27696</cdr:x>
      <cdr:y>0.22269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31361" y="327069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tabSelected="1" zoomScaleNormal="100" zoomScaleSheetLayoutView="80" workbookViewId="0">
      <selection activeCell="I11" sqref="I11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10" width="13.7109375" style="175" customWidth="1"/>
    <col min="11" max="11" width="9.5703125" style="175" bestFit="1" customWidth="1"/>
  </cols>
  <sheetData>
    <row r="5" spans="1:15" ht="75.75" customHeight="1" x14ac:dyDescent="0.25">
      <c r="A5" s="269" t="s">
        <v>556</v>
      </c>
      <c r="B5" s="269"/>
      <c r="C5" s="269"/>
      <c r="D5" s="269"/>
      <c r="E5" s="269"/>
      <c r="F5" s="269"/>
      <c r="G5" s="269"/>
      <c r="H5" s="55"/>
      <c r="I5" s="174"/>
    </row>
    <row r="6" spans="1:15" x14ac:dyDescent="0.2">
      <c r="H6" s="56"/>
      <c r="I6" s="176"/>
    </row>
    <row r="7" spans="1:15" x14ac:dyDescent="0.2">
      <c r="I7" s="176"/>
    </row>
    <row r="8" spans="1:15" ht="25.5" customHeight="1" x14ac:dyDescent="0.25">
      <c r="A8" s="268" t="s">
        <v>557</v>
      </c>
      <c r="B8" s="268"/>
      <c r="C8" s="268"/>
      <c r="D8" s="268"/>
      <c r="E8" s="268"/>
      <c r="F8" s="268"/>
      <c r="G8" s="268"/>
      <c r="H8" s="7"/>
      <c r="I8" s="176"/>
    </row>
    <row r="9" spans="1:15" ht="95.25" customHeight="1" x14ac:dyDescent="0.2">
      <c r="A9" s="82" t="s">
        <v>99</v>
      </c>
      <c r="B9" s="83" t="s">
        <v>558</v>
      </c>
      <c r="C9" s="83" t="s">
        <v>559</v>
      </c>
      <c r="D9" s="83" t="s">
        <v>560</v>
      </c>
      <c r="E9" s="83" t="s">
        <v>161</v>
      </c>
      <c r="F9" s="209" t="s">
        <v>100</v>
      </c>
      <c r="G9" s="206"/>
    </row>
    <row r="10" spans="1:15" ht="29.25" customHeight="1" x14ac:dyDescent="0.2">
      <c r="A10" s="75" t="s">
        <v>101</v>
      </c>
      <c r="B10" s="76">
        <v>46</v>
      </c>
      <c r="C10" s="76">
        <v>47</v>
      </c>
      <c r="D10" s="76">
        <v>5408</v>
      </c>
      <c r="E10" s="76">
        <v>24650756.760000002</v>
      </c>
      <c r="F10" s="210">
        <v>4010</v>
      </c>
      <c r="G10" s="207"/>
      <c r="H10" s="207"/>
      <c r="I10" s="207"/>
      <c r="J10" s="207"/>
      <c r="K10" s="207"/>
      <c r="L10" s="207"/>
      <c r="M10" s="57"/>
      <c r="N10" s="57"/>
      <c r="O10" s="57"/>
    </row>
    <row r="11" spans="1:15" ht="29.25" customHeight="1" x14ac:dyDescent="0.2">
      <c r="A11" s="219" t="s">
        <v>102</v>
      </c>
      <c r="B11" s="74">
        <v>9</v>
      </c>
      <c r="C11" s="74">
        <v>9</v>
      </c>
      <c r="D11" s="74">
        <v>4754</v>
      </c>
      <c r="E11" s="74">
        <v>19827199.699999999</v>
      </c>
      <c r="F11" s="220">
        <v>3000</v>
      </c>
      <c r="G11" s="207"/>
      <c r="H11" s="105"/>
      <c r="L11" s="57"/>
      <c r="M11" s="57"/>
      <c r="N11" s="57"/>
      <c r="O11" s="57"/>
    </row>
    <row r="12" spans="1:15" ht="26.25" customHeight="1" x14ac:dyDescent="0.2">
      <c r="A12" s="221" t="s">
        <v>103</v>
      </c>
      <c r="B12" s="73">
        <v>11</v>
      </c>
      <c r="C12" s="73">
        <v>11</v>
      </c>
      <c r="D12" s="73">
        <v>394</v>
      </c>
      <c r="E12" s="73">
        <v>2983103.42</v>
      </c>
      <c r="F12" s="222">
        <v>687</v>
      </c>
      <c r="G12" s="207"/>
      <c r="H12" s="57"/>
      <c r="L12" s="57"/>
      <c r="M12" s="57"/>
      <c r="N12" s="57"/>
      <c r="O12" s="57"/>
    </row>
    <row r="13" spans="1:15" ht="26.25" customHeight="1" x14ac:dyDescent="0.2">
      <c r="A13" s="219" t="s">
        <v>104</v>
      </c>
      <c r="B13" s="74">
        <v>26</v>
      </c>
      <c r="C13" s="74">
        <v>27</v>
      </c>
      <c r="D13" s="74">
        <v>260</v>
      </c>
      <c r="E13" s="74">
        <v>1840453.64</v>
      </c>
      <c r="F13" s="220">
        <v>323</v>
      </c>
      <c r="G13" s="207"/>
      <c r="H13" s="57"/>
      <c r="L13" s="57"/>
      <c r="M13" s="57"/>
      <c r="N13" s="57"/>
      <c r="O13" s="57"/>
    </row>
    <row r="14" spans="1:15" ht="28.5" customHeight="1" x14ac:dyDescent="0.2">
      <c r="A14" s="75" t="s">
        <v>105</v>
      </c>
      <c r="B14" s="73">
        <v>17</v>
      </c>
      <c r="C14" s="73">
        <v>42</v>
      </c>
      <c r="D14" s="73">
        <v>19097</v>
      </c>
      <c r="E14" s="76">
        <v>2385338.88</v>
      </c>
      <c r="F14" s="210">
        <v>62</v>
      </c>
      <c r="G14" s="207"/>
      <c r="H14" s="57"/>
      <c r="L14" s="57"/>
      <c r="M14" s="57"/>
      <c r="N14" s="57"/>
      <c r="O14" s="57"/>
    </row>
    <row r="15" spans="1:15" ht="27" customHeight="1" x14ac:dyDescent="0.2">
      <c r="A15" s="219" t="s">
        <v>106</v>
      </c>
      <c r="B15" s="74">
        <v>1</v>
      </c>
      <c r="C15" s="74">
        <v>13</v>
      </c>
      <c r="D15" s="74"/>
      <c r="E15" s="74">
        <v>0</v>
      </c>
      <c r="F15" s="220">
        <v>0</v>
      </c>
      <c r="G15" s="207"/>
      <c r="H15" s="57"/>
      <c r="L15" s="57"/>
      <c r="M15" s="57"/>
      <c r="N15" s="57"/>
      <c r="O15" s="57"/>
    </row>
    <row r="16" spans="1:15" ht="27" customHeight="1" x14ac:dyDescent="0.2">
      <c r="A16" s="221" t="s">
        <v>107</v>
      </c>
      <c r="B16" s="73">
        <v>4</v>
      </c>
      <c r="C16" s="73">
        <v>4</v>
      </c>
      <c r="D16" s="73"/>
      <c r="E16" s="73">
        <v>307538</v>
      </c>
      <c r="F16" s="222">
        <v>2</v>
      </c>
      <c r="G16" s="207"/>
    </row>
    <row r="17" spans="1:9" ht="25.5" customHeight="1" x14ac:dyDescent="0.2">
      <c r="A17" s="82" t="s">
        <v>108</v>
      </c>
      <c r="B17" s="84">
        <v>55</v>
      </c>
      <c r="C17" s="84">
        <v>89</v>
      </c>
      <c r="D17" s="84">
        <v>24505</v>
      </c>
      <c r="E17" s="84">
        <v>27343633.640000001</v>
      </c>
      <c r="F17" s="211">
        <v>4074</v>
      </c>
      <c r="G17" s="208"/>
      <c r="H17" s="105"/>
    </row>
    <row r="18" spans="1:9" x14ac:dyDescent="0.2">
      <c r="C18" s="105"/>
      <c r="D18" s="105"/>
      <c r="E18" s="105"/>
      <c r="F18" s="105"/>
      <c r="I18" s="176"/>
    </row>
    <row r="19" spans="1:9" ht="24" customHeight="1" x14ac:dyDescent="0.25">
      <c r="A19" s="268" t="s">
        <v>56</v>
      </c>
      <c r="B19" s="268"/>
      <c r="C19" s="268"/>
      <c r="D19" s="268"/>
      <c r="E19" s="268"/>
      <c r="F19" s="268"/>
      <c r="G19" s="268"/>
      <c r="H19" s="7"/>
      <c r="I19" s="177"/>
    </row>
    <row r="20" spans="1:9" ht="39.75" customHeight="1" x14ac:dyDescent="0.25">
      <c r="A20" s="60" t="s">
        <v>436</v>
      </c>
      <c r="B20" s="61" t="s">
        <v>109</v>
      </c>
      <c r="C20" s="61" t="s">
        <v>110</v>
      </c>
      <c r="D20" s="61" t="s">
        <v>111</v>
      </c>
      <c r="E20" s="61" t="s">
        <v>110</v>
      </c>
      <c r="F20" s="61" t="s">
        <v>112</v>
      </c>
      <c r="G20" s="61" t="s">
        <v>113</v>
      </c>
      <c r="H20" s="7"/>
    </row>
    <row r="21" spans="1:9" ht="29.25" customHeight="1" x14ac:dyDescent="0.25">
      <c r="A21" s="62" t="s">
        <v>66</v>
      </c>
      <c r="B21" s="77">
        <v>803.06</v>
      </c>
      <c r="C21" s="78">
        <v>42011</v>
      </c>
      <c r="D21" s="77">
        <v>771.18</v>
      </c>
      <c r="E21" s="78">
        <v>42025</v>
      </c>
      <c r="F21" s="77">
        <v>790.31</v>
      </c>
      <c r="G21" s="79">
        <v>7.9000000000000008E-3</v>
      </c>
      <c r="H21" s="7"/>
    </row>
    <row r="22" spans="1:9" ht="26.25" x14ac:dyDescent="0.25">
      <c r="A22" s="64" t="s">
        <v>67</v>
      </c>
      <c r="B22" s="85">
        <v>796.41</v>
      </c>
      <c r="C22" s="80">
        <v>42062</v>
      </c>
      <c r="D22" s="85">
        <v>775.34</v>
      </c>
      <c r="E22" s="80">
        <v>42044</v>
      </c>
      <c r="F22" s="85">
        <v>796.41</v>
      </c>
      <c r="G22" s="81">
        <v>7.7000000000000002E-3</v>
      </c>
      <c r="H22" s="7"/>
    </row>
    <row r="23" spans="1:9" ht="26.25" x14ac:dyDescent="0.25">
      <c r="A23" s="62" t="s">
        <v>68</v>
      </c>
      <c r="B23" s="77">
        <v>811.98</v>
      </c>
      <c r="C23" s="78">
        <v>42080</v>
      </c>
      <c r="D23" s="77">
        <v>789.44</v>
      </c>
      <c r="E23" s="78">
        <v>42089</v>
      </c>
      <c r="F23" s="77">
        <v>795.87</v>
      </c>
      <c r="G23" s="79">
        <v>-6.9999999999999999E-4</v>
      </c>
      <c r="H23" s="7"/>
    </row>
    <row r="24" spans="1:9" ht="26.25" x14ac:dyDescent="0.25">
      <c r="A24" s="64" t="s">
        <v>69</v>
      </c>
      <c r="B24" s="85">
        <v>836.28</v>
      </c>
      <c r="C24" s="80">
        <v>42109</v>
      </c>
      <c r="D24" s="85">
        <v>802.41</v>
      </c>
      <c r="E24" s="80">
        <v>42095</v>
      </c>
      <c r="F24" s="85">
        <v>815.31</v>
      </c>
      <c r="G24" s="81">
        <v>2.4400000000000002E-2</v>
      </c>
      <c r="H24" s="7"/>
    </row>
    <row r="25" spans="1:9" ht="25.5" x14ac:dyDescent="0.2">
      <c r="A25" s="62" t="s">
        <v>70</v>
      </c>
      <c r="B25" s="77">
        <v>813.7</v>
      </c>
      <c r="C25" s="78">
        <v>42128</v>
      </c>
      <c r="D25" s="77">
        <v>792.26</v>
      </c>
      <c r="E25" s="78">
        <v>42153</v>
      </c>
      <c r="F25" s="77">
        <v>792.26</v>
      </c>
      <c r="G25" s="79">
        <v>-2.8299999999999999E-2</v>
      </c>
    </row>
    <row r="26" spans="1:9" ht="25.5" x14ac:dyDescent="0.2">
      <c r="A26" s="64" t="s">
        <v>71</v>
      </c>
      <c r="B26" s="85">
        <v>794.62</v>
      </c>
      <c r="C26" s="80">
        <v>42159</v>
      </c>
      <c r="D26" s="85">
        <v>734.41</v>
      </c>
      <c r="E26" s="80">
        <v>42185</v>
      </c>
      <c r="F26" s="85">
        <v>734.41</v>
      </c>
      <c r="G26" s="81">
        <v>-7.2999999999999995E-2</v>
      </c>
    </row>
    <row r="27" spans="1:9" ht="25.5" x14ac:dyDescent="0.2">
      <c r="A27" s="62" t="s">
        <v>72</v>
      </c>
      <c r="B27" s="77">
        <v>749.58</v>
      </c>
      <c r="C27" s="78">
        <v>42216</v>
      </c>
      <c r="D27" s="77">
        <v>720.16</v>
      </c>
      <c r="E27" s="78">
        <v>42191</v>
      </c>
      <c r="F27" s="77">
        <v>749.58</v>
      </c>
      <c r="G27" s="79">
        <v>2.07E-2</v>
      </c>
    </row>
    <row r="28" spans="1:9" ht="25.5" x14ac:dyDescent="0.2">
      <c r="A28" s="64" t="s">
        <v>73</v>
      </c>
      <c r="B28" s="85">
        <v>744.14</v>
      </c>
      <c r="C28" s="80">
        <v>42233</v>
      </c>
      <c r="D28" s="85">
        <v>688.15</v>
      </c>
      <c r="E28" s="80">
        <v>42242</v>
      </c>
      <c r="F28" s="85">
        <v>692.44</v>
      </c>
      <c r="G28" s="81">
        <v>-7.6200000000000004E-2</v>
      </c>
    </row>
    <row r="29" spans="1:9" ht="25.5" x14ac:dyDescent="0.2">
      <c r="A29" s="62" t="s">
        <v>74</v>
      </c>
      <c r="B29" s="77">
        <v>690.68</v>
      </c>
      <c r="C29" s="78">
        <v>42249</v>
      </c>
      <c r="D29" s="77">
        <v>646.67999999999995</v>
      </c>
      <c r="E29" s="78">
        <v>42268</v>
      </c>
      <c r="F29" s="77">
        <v>668.47</v>
      </c>
      <c r="G29" s="79">
        <v>-3.4599999999999999E-2</v>
      </c>
    </row>
    <row r="30" spans="1:9" ht="25.5" x14ac:dyDescent="0.2">
      <c r="A30" s="64" t="s">
        <v>75</v>
      </c>
      <c r="B30" s="85">
        <v>693.37</v>
      </c>
      <c r="C30" s="80">
        <v>42304</v>
      </c>
      <c r="D30" s="85">
        <v>664.19</v>
      </c>
      <c r="E30" s="80">
        <v>42284</v>
      </c>
      <c r="F30" s="85">
        <v>691.94</v>
      </c>
      <c r="G30" s="81">
        <v>3.5099999999999999E-2</v>
      </c>
    </row>
    <row r="31" spans="1:9" ht="25.5" x14ac:dyDescent="0.2">
      <c r="A31" s="62" t="s">
        <v>76</v>
      </c>
      <c r="B31" s="77">
        <v>711.22</v>
      </c>
      <c r="C31" s="78">
        <v>42320</v>
      </c>
      <c r="D31" s="77">
        <v>690.55</v>
      </c>
      <c r="E31" s="78">
        <v>42324</v>
      </c>
      <c r="F31" s="77">
        <v>693.72</v>
      </c>
      <c r="G31" s="79">
        <v>2.5999999999999999E-3</v>
      </c>
    </row>
    <row r="32" spans="1:9" ht="25.5" x14ac:dyDescent="0.2">
      <c r="A32" s="64" t="s">
        <v>77</v>
      </c>
      <c r="B32" s="85"/>
      <c r="C32" s="80"/>
      <c r="D32" s="85"/>
      <c r="E32" s="80"/>
      <c r="F32" s="85"/>
      <c r="G32" s="81"/>
    </row>
    <row r="33" spans="1:11" x14ac:dyDescent="0.2">
      <c r="A33" s="21"/>
      <c r="B33" s="21"/>
      <c r="C33" s="21"/>
      <c r="D33" s="21"/>
      <c r="E33" s="21"/>
      <c r="F33" s="21"/>
      <c r="G33" s="21"/>
    </row>
    <row r="34" spans="1:11" ht="24.75" customHeight="1" x14ac:dyDescent="0.2">
      <c r="A34" s="268" t="s">
        <v>57</v>
      </c>
      <c r="B34" s="268"/>
      <c r="C34" s="268"/>
      <c r="D34" s="268"/>
      <c r="E34" s="268"/>
      <c r="F34" s="268"/>
      <c r="G34" s="268"/>
    </row>
    <row r="36" spans="1:11" ht="22.5" x14ac:dyDescent="0.2">
      <c r="I36" s="214" t="s">
        <v>114</v>
      </c>
      <c r="J36" s="215" t="s">
        <v>115</v>
      </c>
      <c r="K36" s="216" t="s">
        <v>162</v>
      </c>
    </row>
    <row r="37" spans="1:11" x14ac:dyDescent="0.2">
      <c r="I37" s="212">
        <v>42310</v>
      </c>
      <c r="J37" s="213">
        <v>694.72</v>
      </c>
      <c r="K37" s="223">
        <v>901</v>
      </c>
    </row>
    <row r="38" spans="1:11" x14ac:dyDescent="0.2">
      <c r="I38" s="212">
        <v>42311</v>
      </c>
      <c r="J38" s="236">
        <v>699.54</v>
      </c>
      <c r="K38" s="223">
        <v>934</v>
      </c>
    </row>
    <row r="39" spans="1:11" x14ac:dyDescent="0.2">
      <c r="I39" s="212">
        <v>42312</v>
      </c>
      <c r="J39" s="213">
        <v>702.28</v>
      </c>
      <c r="K39" s="223">
        <v>576</v>
      </c>
    </row>
    <row r="40" spans="1:11" x14ac:dyDescent="0.2">
      <c r="I40" s="212">
        <v>42313</v>
      </c>
      <c r="J40" s="213">
        <v>703.17</v>
      </c>
      <c r="K40" s="223">
        <v>293</v>
      </c>
    </row>
    <row r="41" spans="1:11" x14ac:dyDescent="0.2">
      <c r="I41" s="212">
        <v>42314</v>
      </c>
      <c r="J41" s="213">
        <v>703.72</v>
      </c>
      <c r="K41" s="223">
        <v>439</v>
      </c>
    </row>
    <row r="42" spans="1:11" x14ac:dyDescent="0.2">
      <c r="I42" s="212">
        <v>42317</v>
      </c>
      <c r="J42" s="213">
        <v>705.4</v>
      </c>
      <c r="K42" s="223">
        <v>739</v>
      </c>
    </row>
    <row r="43" spans="1:11" x14ac:dyDescent="0.2">
      <c r="I43" s="212">
        <v>42318</v>
      </c>
      <c r="J43" s="236">
        <v>707.78</v>
      </c>
      <c r="K43" s="223">
        <v>1380</v>
      </c>
    </row>
    <row r="44" spans="1:11" x14ac:dyDescent="0.2">
      <c r="I44" s="212">
        <v>42319</v>
      </c>
      <c r="J44" s="213">
        <v>708.49</v>
      </c>
      <c r="K44" s="223">
        <v>1491</v>
      </c>
    </row>
    <row r="45" spans="1:11" x14ac:dyDescent="0.2">
      <c r="I45" s="212">
        <v>42320</v>
      </c>
      <c r="J45" s="213">
        <v>711.22</v>
      </c>
      <c r="K45" s="223">
        <v>1159</v>
      </c>
    </row>
    <row r="46" spans="1:11" x14ac:dyDescent="0.2">
      <c r="I46" s="212">
        <v>42321</v>
      </c>
      <c r="J46" s="236">
        <v>703.24</v>
      </c>
      <c r="K46" s="223">
        <v>899</v>
      </c>
    </row>
    <row r="47" spans="1:11" x14ac:dyDescent="0.2">
      <c r="I47" s="212">
        <v>42324</v>
      </c>
      <c r="J47" s="213">
        <v>690.55</v>
      </c>
      <c r="K47" s="223">
        <v>1300</v>
      </c>
    </row>
    <row r="48" spans="1:11" x14ac:dyDescent="0.2">
      <c r="I48" s="212">
        <v>42325</v>
      </c>
      <c r="J48" s="213">
        <v>690.87</v>
      </c>
      <c r="K48" s="223">
        <v>1611</v>
      </c>
    </row>
    <row r="49" spans="9:11" x14ac:dyDescent="0.2">
      <c r="I49" s="212">
        <v>42326</v>
      </c>
      <c r="J49" s="213">
        <v>690.65</v>
      </c>
      <c r="K49" s="223">
        <v>2576</v>
      </c>
    </row>
    <row r="50" spans="9:11" x14ac:dyDescent="0.2">
      <c r="I50" s="212">
        <v>42327</v>
      </c>
      <c r="J50" s="213">
        <v>694.62</v>
      </c>
      <c r="K50" s="223">
        <v>842</v>
      </c>
    </row>
    <row r="51" spans="9:11" x14ac:dyDescent="0.2">
      <c r="I51" s="212">
        <v>42328</v>
      </c>
      <c r="J51" s="213">
        <v>701.13</v>
      </c>
      <c r="K51" s="223">
        <v>815</v>
      </c>
    </row>
    <row r="52" spans="9:11" x14ac:dyDescent="0.2">
      <c r="I52" s="212">
        <v>42331</v>
      </c>
      <c r="J52" s="213">
        <v>698.98</v>
      </c>
      <c r="K52" s="223">
        <v>652</v>
      </c>
    </row>
    <row r="53" spans="9:11" x14ac:dyDescent="0.2">
      <c r="I53" s="212">
        <v>42332</v>
      </c>
      <c r="J53" s="213">
        <v>701.53</v>
      </c>
      <c r="K53" s="223">
        <v>2573</v>
      </c>
    </row>
    <row r="54" spans="9:11" x14ac:dyDescent="0.2">
      <c r="I54" s="212">
        <v>42333</v>
      </c>
      <c r="J54" s="213">
        <v>699.48</v>
      </c>
      <c r="K54" s="223">
        <v>1251</v>
      </c>
    </row>
    <row r="55" spans="9:11" x14ac:dyDescent="0.2">
      <c r="I55" s="212">
        <v>42334</v>
      </c>
      <c r="J55" s="213">
        <v>702.61</v>
      </c>
      <c r="K55" s="223">
        <v>804</v>
      </c>
    </row>
    <row r="56" spans="9:11" x14ac:dyDescent="0.2">
      <c r="I56" s="212">
        <v>42335</v>
      </c>
      <c r="J56" s="213">
        <v>703.76</v>
      </c>
      <c r="K56" s="223">
        <v>1200</v>
      </c>
    </row>
    <row r="57" spans="9:11" x14ac:dyDescent="0.2">
      <c r="I57" s="212">
        <v>42338</v>
      </c>
      <c r="J57" s="213">
        <v>693.72</v>
      </c>
      <c r="K57" s="223">
        <v>2218</v>
      </c>
    </row>
    <row r="58" spans="9:11" x14ac:dyDescent="0.2">
      <c r="I58" s="212"/>
      <c r="J58" s="213"/>
      <c r="K58" s="223"/>
    </row>
  </sheetData>
  <mergeCells count="4">
    <mergeCell ref="A34:G34"/>
    <mergeCell ref="A5:G5"/>
    <mergeCell ref="A8:G8"/>
    <mergeCell ref="A19:G19"/>
  </mergeCells>
  <phoneticPr fontId="7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7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7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7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7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59"/>
  <sheetViews>
    <sheetView showGridLines="0" zoomScaleNormal="100" zoomScaleSheetLayoutView="80" workbookViewId="0">
      <selection activeCell="I46" sqref="I46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5.42578125" customWidth="1"/>
    <col min="9" max="9" width="10.28515625" bestFit="1" customWidth="1"/>
    <col min="10" max="10" width="12.42578125" style="175" customWidth="1"/>
    <col min="11" max="11" width="16.85546875" style="175" bestFit="1" customWidth="1"/>
    <col min="12" max="12" width="15.85546875" style="175" bestFit="1" customWidth="1"/>
    <col min="13" max="13" width="14" style="175" bestFit="1" customWidth="1"/>
    <col min="14" max="15" width="16.42578125" style="175" bestFit="1" customWidth="1"/>
    <col min="16" max="16" width="16.42578125" style="175" customWidth="1"/>
  </cols>
  <sheetData>
    <row r="1" spans="1:23" s="6" customFormat="1" ht="39" customHeight="1" x14ac:dyDescent="0.3">
      <c r="A1" s="273" t="s">
        <v>58</v>
      </c>
      <c r="B1" s="273"/>
      <c r="C1" s="273"/>
      <c r="D1" s="273"/>
      <c r="E1" s="273"/>
      <c r="F1" s="273"/>
      <c r="G1" s="273"/>
      <c r="J1" s="178"/>
      <c r="K1" s="178"/>
      <c r="L1" s="178"/>
      <c r="M1" s="178"/>
      <c r="N1" s="178"/>
      <c r="O1" s="178"/>
      <c r="P1" s="178"/>
    </row>
    <row r="2" spans="1:23" s="6" customFormat="1" ht="12" customHeight="1" x14ac:dyDescent="0.2">
      <c r="A2" s="272"/>
      <c r="B2" s="272"/>
      <c r="C2" s="272"/>
      <c r="D2" s="272"/>
      <c r="E2" s="272"/>
      <c r="F2" s="272"/>
      <c r="G2" s="272"/>
      <c r="J2" s="178"/>
      <c r="K2" s="178"/>
      <c r="L2" s="178"/>
      <c r="M2" s="178"/>
      <c r="N2" s="178"/>
      <c r="O2" s="178"/>
      <c r="P2" s="178"/>
    </row>
    <row r="3" spans="1:23" s="6" customFormat="1" ht="12" customHeight="1" x14ac:dyDescent="0.2">
      <c r="A3" s="18"/>
      <c r="B3" s="18"/>
      <c r="C3" s="18"/>
      <c r="D3" s="18"/>
      <c r="E3" s="18"/>
      <c r="F3" s="18"/>
      <c r="G3" s="18"/>
      <c r="J3" s="178"/>
      <c r="K3" s="178"/>
      <c r="L3" s="178"/>
      <c r="M3" s="178"/>
      <c r="N3" s="178"/>
      <c r="O3" s="178"/>
      <c r="P3" s="178"/>
    </row>
    <row r="4" spans="1:23" ht="25.5" customHeight="1" x14ac:dyDescent="0.2">
      <c r="A4" s="268" t="s">
        <v>59</v>
      </c>
      <c r="B4" s="268"/>
      <c r="C4" s="268"/>
      <c r="D4" s="268"/>
      <c r="E4" s="268"/>
      <c r="F4" s="268"/>
      <c r="G4" s="268"/>
    </row>
    <row r="5" spans="1:23" ht="89.25" x14ac:dyDescent="0.2">
      <c r="A5" s="60" t="s">
        <v>436</v>
      </c>
      <c r="B5" s="61" t="s">
        <v>60</v>
      </c>
      <c r="C5" s="61" t="s">
        <v>61</v>
      </c>
      <c r="D5" s="61" t="s">
        <v>62</v>
      </c>
      <c r="E5" s="61" t="s">
        <v>63</v>
      </c>
      <c r="F5" s="61" t="s">
        <v>64</v>
      </c>
      <c r="G5" s="61" t="s">
        <v>65</v>
      </c>
    </row>
    <row r="6" spans="1:23" ht="25.5" x14ac:dyDescent="0.2">
      <c r="A6" s="62" t="s">
        <v>66</v>
      </c>
      <c r="B6" s="63">
        <v>22119108.100000001</v>
      </c>
      <c r="C6" s="63">
        <v>2393880.08</v>
      </c>
      <c r="D6" s="63">
        <v>956663.16</v>
      </c>
      <c r="E6" s="63">
        <v>1047538.1</v>
      </c>
      <c r="F6" s="63">
        <v>0</v>
      </c>
      <c r="G6" s="63">
        <v>329340</v>
      </c>
      <c r="H6" s="57"/>
    </row>
    <row r="7" spans="1:23" ht="25.5" x14ac:dyDescent="0.2">
      <c r="A7" s="64" t="s">
        <v>67</v>
      </c>
      <c r="B7" s="65">
        <v>18990889.43</v>
      </c>
      <c r="C7" s="65">
        <v>2026743.95</v>
      </c>
      <c r="D7" s="65">
        <v>872875.52000000002</v>
      </c>
      <c r="E7" s="65">
        <v>5874997.1500000004</v>
      </c>
      <c r="F7" s="65">
        <v>0</v>
      </c>
      <c r="G7" s="65">
        <v>110129.60000000001</v>
      </c>
      <c r="H7" s="57"/>
    </row>
    <row r="8" spans="1:23" ht="25.5" x14ac:dyDescent="0.2">
      <c r="A8" s="62" t="s">
        <v>68</v>
      </c>
      <c r="B8" s="63">
        <v>22492835</v>
      </c>
      <c r="C8" s="63">
        <v>2748357</v>
      </c>
      <c r="D8" s="63">
        <v>1293199</v>
      </c>
      <c r="E8" s="63">
        <v>1376954</v>
      </c>
      <c r="F8" s="63">
        <v>0</v>
      </c>
      <c r="G8" s="63">
        <v>82683</v>
      </c>
      <c r="H8" s="57"/>
    </row>
    <row r="9" spans="1:23" ht="25.5" x14ac:dyDescent="0.2">
      <c r="A9" s="64" t="s">
        <v>69</v>
      </c>
      <c r="B9" s="65">
        <v>26429659.440000001</v>
      </c>
      <c r="C9" s="65">
        <v>9886730.7799999993</v>
      </c>
      <c r="D9" s="65">
        <v>2481198.44</v>
      </c>
      <c r="E9" s="65">
        <v>2079003.9</v>
      </c>
      <c r="F9" s="65">
        <v>0</v>
      </c>
      <c r="G9" s="65">
        <v>0</v>
      </c>
      <c r="H9" s="8"/>
      <c r="I9" s="9"/>
    </row>
    <row r="10" spans="1:23" ht="25.5" x14ac:dyDescent="0.2">
      <c r="A10" s="62" t="s">
        <v>70</v>
      </c>
      <c r="B10" s="63">
        <v>20828891.710000001</v>
      </c>
      <c r="C10" s="63">
        <v>4098872.99</v>
      </c>
      <c r="D10" s="63">
        <v>3292682.21</v>
      </c>
      <c r="E10" s="63">
        <v>5007134.97</v>
      </c>
      <c r="F10" s="63">
        <v>0</v>
      </c>
      <c r="G10" s="63">
        <v>0</v>
      </c>
      <c r="H10" s="8"/>
      <c r="I10" s="9"/>
    </row>
    <row r="11" spans="1:23" ht="25.5" x14ac:dyDescent="0.2">
      <c r="A11" s="64" t="s">
        <v>71</v>
      </c>
      <c r="B11" s="65">
        <v>33062294.120000001</v>
      </c>
      <c r="C11" s="65">
        <v>2340365.0499999998</v>
      </c>
      <c r="D11" s="65">
        <v>2654311.7200000002</v>
      </c>
      <c r="E11" s="65">
        <v>890901.26</v>
      </c>
      <c r="F11" s="65">
        <v>0</v>
      </c>
      <c r="G11" s="65">
        <v>296420</v>
      </c>
      <c r="H11" s="8"/>
      <c r="I11" s="9"/>
    </row>
    <row r="12" spans="1:23" ht="25.5" x14ac:dyDescent="0.2">
      <c r="A12" s="62" t="s">
        <v>72</v>
      </c>
      <c r="B12" s="63">
        <v>13926457.85</v>
      </c>
      <c r="C12" s="63">
        <v>2012901.19</v>
      </c>
      <c r="D12" s="63">
        <v>1428351.45</v>
      </c>
      <c r="E12" s="63">
        <v>6010404.9800000004</v>
      </c>
      <c r="F12" s="63">
        <v>0</v>
      </c>
      <c r="G12" s="63">
        <v>844090</v>
      </c>
      <c r="H12" s="8"/>
      <c r="I12" s="9"/>
      <c r="K12" s="246"/>
      <c r="L12" s="247"/>
      <c r="M12" s="247"/>
    </row>
    <row r="13" spans="1:23" ht="25.5" x14ac:dyDescent="0.2">
      <c r="A13" s="64" t="s">
        <v>73</v>
      </c>
      <c r="B13" s="65">
        <v>22054807.469999999</v>
      </c>
      <c r="C13" s="65">
        <v>1395546.46</v>
      </c>
      <c r="D13" s="65">
        <v>1092234.54</v>
      </c>
      <c r="E13" s="65">
        <v>10011388.75</v>
      </c>
      <c r="F13" s="65">
        <v>0</v>
      </c>
      <c r="G13" s="65">
        <v>988000</v>
      </c>
      <c r="H13" s="58"/>
      <c r="I13" s="9"/>
      <c r="K13" s="246"/>
      <c r="L13" s="247"/>
      <c r="M13" s="247"/>
    </row>
    <row r="14" spans="1:23" ht="25.5" x14ac:dyDescent="0.2">
      <c r="A14" s="62" t="s">
        <v>74</v>
      </c>
      <c r="B14" s="63">
        <v>25710928.940000001</v>
      </c>
      <c r="C14" s="63">
        <v>2184500.13</v>
      </c>
      <c r="D14" s="63">
        <v>3502300.04</v>
      </c>
      <c r="E14" s="63">
        <v>5709800.7199999997</v>
      </c>
      <c r="F14" s="63">
        <v>0</v>
      </c>
      <c r="G14" s="63">
        <v>0</v>
      </c>
      <c r="H14" s="58"/>
      <c r="I14" s="9"/>
      <c r="K14" s="248"/>
      <c r="L14" s="247"/>
      <c r="M14" s="247"/>
    </row>
    <row r="15" spans="1:23" ht="25.5" x14ac:dyDescent="0.2">
      <c r="A15" s="64" t="s">
        <v>75</v>
      </c>
      <c r="B15" s="65">
        <v>16624017.880000001</v>
      </c>
      <c r="C15" s="65">
        <v>5292357.21</v>
      </c>
      <c r="D15" s="65">
        <v>3348835.71</v>
      </c>
      <c r="E15" s="65">
        <v>7195046.5099999998</v>
      </c>
      <c r="F15" s="65">
        <v>0</v>
      </c>
      <c r="G15" s="65">
        <v>546376.5</v>
      </c>
      <c r="H15" s="10"/>
      <c r="I15" s="253"/>
      <c r="J15" s="250"/>
      <c r="K15" s="249"/>
      <c r="L15" s="250"/>
      <c r="M15" s="250"/>
      <c r="N15" s="250"/>
      <c r="O15" s="250"/>
      <c r="P15" s="250"/>
      <c r="Q15" s="253"/>
      <c r="R15" s="253"/>
      <c r="S15" s="253"/>
      <c r="T15" s="253"/>
      <c r="U15" s="253"/>
      <c r="V15" s="258"/>
      <c r="W15" s="258"/>
    </row>
    <row r="16" spans="1:23" ht="25.5" x14ac:dyDescent="0.2">
      <c r="A16" s="62" t="s">
        <v>76</v>
      </c>
      <c r="B16" s="63">
        <v>19827199.699999999</v>
      </c>
      <c r="C16" s="63">
        <v>2983103.42</v>
      </c>
      <c r="D16" s="63">
        <v>1840453.64</v>
      </c>
      <c r="E16" s="63">
        <v>2385338.88</v>
      </c>
      <c r="F16" s="63">
        <v>0</v>
      </c>
      <c r="G16" s="63">
        <v>307538</v>
      </c>
      <c r="H16" s="11"/>
      <c r="I16" s="254"/>
      <c r="J16" s="246"/>
      <c r="K16" s="246"/>
      <c r="L16" s="246"/>
      <c r="M16" s="246"/>
      <c r="N16" s="246"/>
      <c r="O16" s="246"/>
      <c r="P16" s="246"/>
      <c r="Q16" s="254"/>
      <c r="R16" s="259"/>
      <c r="S16" s="254"/>
      <c r="T16" s="254"/>
      <c r="U16" s="254"/>
      <c r="V16" s="258"/>
      <c r="W16" s="258"/>
    </row>
    <row r="17" spans="1:23" ht="25.5" x14ac:dyDescent="0.2">
      <c r="A17" s="64" t="s">
        <v>77</v>
      </c>
      <c r="B17" s="65"/>
      <c r="C17" s="65"/>
      <c r="D17" s="65"/>
      <c r="E17" s="65"/>
      <c r="F17" s="65"/>
      <c r="G17" s="65"/>
      <c r="H17" s="11"/>
      <c r="I17" s="254"/>
      <c r="J17" s="246"/>
      <c r="K17" s="246"/>
      <c r="L17" s="246"/>
      <c r="M17" s="246"/>
      <c r="N17" s="246"/>
      <c r="O17" s="246"/>
      <c r="P17" s="246"/>
      <c r="Q17" s="254"/>
      <c r="R17" s="259"/>
      <c r="S17" s="254"/>
      <c r="T17" s="254"/>
      <c r="U17" s="254"/>
      <c r="V17" s="258"/>
      <c r="W17" s="258"/>
    </row>
    <row r="18" spans="1:23" ht="25.5" x14ac:dyDescent="0.2">
      <c r="A18" s="60" t="s">
        <v>78</v>
      </c>
      <c r="B18" s="185">
        <f>SUM(B6:B17)</f>
        <v>242067089.63999999</v>
      </c>
      <c r="C18" s="185">
        <f t="shared" ref="C18:G18" si="0">SUM(C6:C17)</f>
        <v>37363358.259999998</v>
      </c>
      <c r="D18" s="185">
        <f t="shared" si="0"/>
        <v>22763105.43</v>
      </c>
      <c r="E18" s="185">
        <f t="shared" si="0"/>
        <v>47588509.219999999</v>
      </c>
      <c r="F18" s="186">
        <f t="shared" si="0"/>
        <v>0</v>
      </c>
      <c r="G18" s="185">
        <f t="shared" si="0"/>
        <v>3504577.1</v>
      </c>
      <c r="H18" s="243"/>
      <c r="I18" s="254"/>
      <c r="J18" s="246"/>
      <c r="K18" s="246"/>
      <c r="L18" s="246"/>
      <c r="M18" s="246"/>
      <c r="N18" s="246"/>
      <c r="O18" s="246"/>
      <c r="P18" s="246"/>
      <c r="Q18" s="254"/>
      <c r="R18" s="259"/>
      <c r="S18" s="254"/>
      <c r="T18" s="254"/>
      <c r="U18" s="254"/>
      <c r="V18" s="258"/>
      <c r="W18" s="258"/>
    </row>
    <row r="19" spans="1:23" ht="12.75" customHeight="1" x14ac:dyDescent="0.2">
      <c r="B19" s="23"/>
      <c r="C19" s="23"/>
      <c r="D19" s="23"/>
      <c r="E19" s="23"/>
      <c r="F19" s="23"/>
      <c r="G19" s="23"/>
      <c r="H19" s="9"/>
      <c r="I19" s="255"/>
      <c r="J19" s="251"/>
      <c r="K19" s="251"/>
      <c r="L19" s="251"/>
      <c r="M19" s="251"/>
      <c r="N19" s="251"/>
      <c r="O19" s="251"/>
      <c r="P19" s="251"/>
      <c r="Q19" s="258"/>
      <c r="R19" s="258"/>
      <c r="S19" s="258"/>
      <c r="T19" s="258"/>
      <c r="U19" s="258"/>
      <c r="V19" s="258"/>
      <c r="W19" s="258"/>
    </row>
    <row r="20" spans="1:23" ht="27" customHeight="1" x14ac:dyDescent="0.2">
      <c r="A20" s="274" t="s">
        <v>561</v>
      </c>
      <c r="B20" s="274"/>
      <c r="C20" s="274"/>
      <c r="D20" s="274"/>
      <c r="E20" s="274"/>
      <c r="F20" s="274"/>
      <c r="G20" s="274"/>
      <c r="H20" s="19"/>
      <c r="I20" s="256"/>
      <c r="J20" s="244"/>
      <c r="K20" s="244"/>
      <c r="L20" s="244"/>
      <c r="M20" s="244"/>
      <c r="N20" s="245"/>
      <c r="O20" s="244"/>
      <c r="P20" s="244"/>
    </row>
    <row r="21" spans="1:23" ht="78.75" customHeight="1" x14ac:dyDescent="0.2">
      <c r="A21" s="60" t="s">
        <v>79</v>
      </c>
      <c r="B21" s="61" t="s">
        <v>80</v>
      </c>
      <c r="C21" s="61" t="s">
        <v>81</v>
      </c>
      <c r="D21" s="61" t="s">
        <v>82</v>
      </c>
      <c r="E21" s="61" t="s">
        <v>83</v>
      </c>
      <c r="F21" s="72" t="s">
        <v>84</v>
      </c>
      <c r="G21" s="61" t="s">
        <v>85</v>
      </c>
      <c r="I21" s="255"/>
      <c r="J21" s="252"/>
      <c r="K21" s="252"/>
      <c r="L21" s="251"/>
      <c r="M21" s="251"/>
      <c r="N21" s="251"/>
      <c r="O21" s="251"/>
      <c r="P21" s="251"/>
    </row>
    <row r="22" spans="1:23" ht="38.25" x14ac:dyDescent="0.2">
      <c r="A22" s="86" t="s">
        <v>7</v>
      </c>
      <c r="B22" s="87" t="s">
        <v>492</v>
      </c>
      <c r="C22" s="63">
        <v>10974603.199999999</v>
      </c>
      <c r="D22" s="63">
        <v>171390</v>
      </c>
      <c r="E22" s="63">
        <v>942</v>
      </c>
      <c r="F22" s="66">
        <v>0.44519999999999998</v>
      </c>
      <c r="G22" s="66">
        <v>0.40139999999999998</v>
      </c>
      <c r="H22" s="54"/>
      <c r="I22" s="257"/>
      <c r="J22" s="252"/>
      <c r="K22" s="252"/>
      <c r="L22" s="252"/>
      <c r="M22" s="252"/>
      <c r="N22" s="252"/>
      <c r="O22" s="252"/>
      <c r="P22" s="252"/>
      <c r="Q22" s="57"/>
    </row>
    <row r="23" spans="1:23" ht="41.25" customHeight="1" x14ac:dyDescent="0.2">
      <c r="A23" s="88" t="s">
        <v>166</v>
      </c>
      <c r="B23" s="89" t="s">
        <v>496</v>
      </c>
      <c r="C23" s="65">
        <v>2586439.37</v>
      </c>
      <c r="D23" s="65">
        <v>102466</v>
      </c>
      <c r="E23" s="65">
        <v>207</v>
      </c>
      <c r="F23" s="67">
        <v>0.10489999999999999</v>
      </c>
      <c r="G23" s="67">
        <v>9.4600000000000004E-2</v>
      </c>
      <c r="H23" s="54"/>
      <c r="I23" s="257"/>
      <c r="J23" s="252"/>
      <c r="K23" s="252"/>
      <c r="L23" s="252"/>
      <c r="M23" s="252"/>
      <c r="N23" s="252"/>
      <c r="O23" s="252"/>
      <c r="P23" s="251"/>
      <c r="Q23" s="57"/>
    </row>
    <row r="24" spans="1:23" ht="38.25" x14ac:dyDescent="0.2">
      <c r="A24" s="86" t="s">
        <v>168</v>
      </c>
      <c r="B24" s="87" t="s">
        <v>492</v>
      </c>
      <c r="C24" s="63">
        <v>2143772.86</v>
      </c>
      <c r="D24" s="63">
        <v>90814</v>
      </c>
      <c r="E24" s="63">
        <v>374</v>
      </c>
      <c r="F24" s="66">
        <v>8.6999999999999994E-2</v>
      </c>
      <c r="G24" s="66">
        <v>7.8399999999999997E-2</v>
      </c>
      <c r="H24" s="54"/>
      <c r="I24" s="257"/>
      <c r="J24" s="252"/>
      <c r="K24" s="252"/>
      <c r="L24" s="252"/>
      <c r="M24" s="252"/>
      <c r="N24" s="252"/>
      <c r="O24" s="252"/>
      <c r="P24" s="251"/>
      <c r="Q24" s="57"/>
    </row>
    <row r="25" spans="1:23" ht="38.25" x14ac:dyDescent="0.2">
      <c r="A25" s="88" t="s">
        <v>169</v>
      </c>
      <c r="B25" s="89" t="s">
        <v>492</v>
      </c>
      <c r="C25" s="65">
        <v>1934151</v>
      </c>
      <c r="D25" s="65">
        <v>23520</v>
      </c>
      <c r="E25" s="65">
        <v>393</v>
      </c>
      <c r="F25" s="67">
        <v>7.85E-2</v>
      </c>
      <c r="G25" s="67">
        <v>7.0699999999999999E-2</v>
      </c>
      <c r="H25" s="54"/>
      <c r="I25" s="257"/>
      <c r="J25" s="252"/>
      <c r="K25" s="252"/>
      <c r="L25" s="252"/>
      <c r="M25" s="252"/>
      <c r="N25" s="252"/>
      <c r="O25" s="252"/>
      <c r="P25" s="251"/>
      <c r="Q25" s="57"/>
    </row>
    <row r="26" spans="1:23" ht="38.25" x14ac:dyDescent="0.2">
      <c r="A26" s="86" t="s">
        <v>40</v>
      </c>
      <c r="B26" s="87" t="s">
        <v>492</v>
      </c>
      <c r="C26" s="63">
        <v>1582210.4</v>
      </c>
      <c r="D26" s="63">
        <v>69502</v>
      </c>
      <c r="E26" s="63">
        <v>357</v>
      </c>
      <c r="F26" s="66">
        <v>6.4199999999999993E-2</v>
      </c>
      <c r="G26" s="66">
        <v>5.79E-2</v>
      </c>
      <c r="H26" s="54"/>
      <c r="I26" s="257"/>
      <c r="J26" s="252"/>
      <c r="K26" s="252"/>
      <c r="L26" s="252"/>
      <c r="M26" s="252"/>
      <c r="N26" s="252"/>
      <c r="O26" s="252"/>
      <c r="P26" s="251"/>
      <c r="Q26" s="57"/>
    </row>
    <row r="27" spans="1:23" ht="38.25" x14ac:dyDescent="0.2">
      <c r="A27" s="88" t="s">
        <v>8</v>
      </c>
      <c r="B27" s="89" t="s">
        <v>492</v>
      </c>
      <c r="C27" s="65">
        <v>1446151.16</v>
      </c>
      <c r="D27" s="65">
        <v>352735</v>
      </c>
      <c r="E27" s="65">
        <v>397</v>
      </c>
      <c r="F27" s="67">
        <v>5.8700000000000002E-2</v>
      </c>
      <c r="G27" s="67">
        <v>5.2900000000000003E-2</v>
      </c>
      <c r="H27" s="54"/>
      <c r="I27" s="257"/>
      <c r="J27" s="252"/>
      <c r="K27" s="252"/>
      <c r="L27" s="252"/>
      <c r="M27" s="252"/>
      <c r="N27" s="252"/>
      <c r="O27" s="252"/>
      <c r="P27" s="251"/>
      <c r="Q27" s="57"/>
    </row>
    <row r="28" spans="1:23" ht="38.25" x14ac:dyDescent="0.2">
      <c r="A28" s="86" t="s">
        <v>39</v>
      </c>
      <c r="B28" s="87" t="s">
        <v>492</v>
      </c>
      <c r="C28" s="63">
        <v>1204073.2</v>
      </c>
      <c r="D28" s="63">
        <v>4719</v>
      </c>
      <c r="E28" s="63">
        <v>329</v>
      </c>
      <c r="F28" s="66">
        <v>4.8800000000000003E-2</v>
      </c>
      <c r="G28" s="66">
        <v>4.3999999999999997E-2</v>
      </c>
      <c r="H28" s="54"/>
      <c r="I28" s="257"/>
      <c r="J28" s="252"/>
      <c r="K28" s="252"/>
      <c r="L28" s="252"/>
      <c r="M28" s="252"/>
      <c r="N28" s="252"/>
      <c r="O28" s="252"/>
      <c r="P28" s="251"/>
      <c r="Q28" s="57"/>
    </row>
    <row r="29" spans="1:23" ht="38.25" x14ac:dyDescent="0.2">
      <c r="A29" s="88" t="s">
        <v>231</v>
      </c>
      <c r="B29" s="89" t="s">
        <v>567</v>
      </c>
      <c r="C29" s="65">
        <v>913087.5</v>
      </c>
      <c r="D29" s="65">
        <v>280950</v>
      </c>
      <c r="E29" s="65">
        <v>11</v>
      </c>
      <c r="F29" s="67">
        <v>3.6999999999999998E-2</v>
      </c>
      <c r="G29" s="67">
        <v>3.3399999999999999E-2</v>
      </c>
      <c r="H29" s="54"/>
      <c r="I29" s="257"/>
      <c r="J29" s="252"/>
      <c r="K29" s="252"/>
      <c r="L29" s="252"/>
      <c r="M29" s="252"/>
      <c r="N29" s="252"/>
      <c r="O29" s="252"/>
      <c r="P29" s="251"/>
      <c r="Q29" s="57"/>
    </row>
    <row r="30" spans="1:23" ht="38.25" x14ac:dyDescent="0.2">
      <c r="A30" s="86" t="s">
        <v>170</v>
      </c>
      <c r="B30" s="87" t="s">
        <v>568</v>
      </c>
      <c r="C30" s="63">
        <v>704229.77</v>
      </c>
      <c r="D30" s="63">
        <v>8559</v>
      </c>
      <c r="E30" s="63">
        <v>146</v>
      </c>
      <c r="F30" s="66">
        <v>2.86E-2</v>
      </c>
      <c r="G30" s="66">
        <v>2.58E-2</v>
      </c>
      <c r="H30" s="54"/>
      <c r="I30" s="257"/>
      <c r="J30" s="252"/>
      <c r="K30" s="252"/>
      <c r="L30" s="252"/>
      <c r="M30" s="252"/>
      <c r="N30" s="252"/>
      <c r="O30" s="252"/>
      <c r="P30" s="251"/>
      <c r="Q30" s="57"/>
    </row>
    <row r="31" spans="1:23" ht="38.25" x14ac:dyDescent="0.2">
      <c r="A31" s="88" t="s">
        <v>171</v>
      </c>
      <c r="B31" s="89" t="s">
        <v>492</v>
      </c>
      <c r="C31" s="65">
        <v>479380.07</v>
      </c>
      <c r="D31" s="65">
        <v>35308</v>
      </c>
      <c r="E31" s="65">
        <v>132</v>
      </c>
      <c r="F31" s="67">
        <v>1.9400000000000001E-2</v>
      </c>
      <c r="G31" s="67">
        <v>1.7500000000000002E-2</v>
      </c>
      <c r="H31" s="54"/>
      <c r="I31" s="257"/>
      <c r="J31" s="252"/>
      <c r="K31" s="252"/>
      <c r="L31" s="252"/>
      <c r="M31" s="252"/>
      <c r="N31" s="252"/>
      <c r="O31" s="252"/>
      <c r="P31" s="251"/>
      <c r="Q31" s="57"/>
    </row>
    <row r="32" spans="1:23" ht="13.5" customHeight="1" x14ac:dyDescent="0.2">
      <c r="H32" s="22"/>
      <c r="I32" s="257"/>
      <c r="J32" s="252"/>
      <c r="K32" s="252"/>
      <c r="L32" s="252"/>
      <c r="M32" s="252"/>
      <c r="N32" s="252"/>
      <c r="O32" s="252"/>
      <c r="P32" s="251"/>
      <c r="Q32" s="57"/>
    </row>
    <row r="33" spans="1:17" ht="27" customHeight="1" x14ac:dyDescent="0.2">
      <c r="A33" s="274" t="s">
        <v>562</v>
      </c>
      <c r="B33" s="274"/>
      <c r="C33" s="274"/>
      <c r="D33" s="274"/>
      <c r="E33" s="274"/>
      <c r="F33" s="274"/>
      <c r="G33" s="274"/>
      <c r="I33" s="257"/>
      <c r="J33" s="252"/>
      <c r="K33" s="252"/>
      <c r="L33" s="252"/>
      <c r="M33" s="252"/>
      <c r="N33" s="252"/>
      <c r="O33" s="252"/>
      <c r="P33" s="251"/>
      <c r="Q33" s="57"/>
    </row>
    <row r="34" spans="1:17" ht="63.75" x14ac:dyDescent="0.2">
      <c r="A34" s="60" t="s">
        <v>79</v>
      </c>
      <c r="B34" s="61" t="s">
        <v>80</v>
      </c>
      <c r="C34" s="61" t="s">
        <v>81</v>
      </c>
      <c r="D34" s="61" t="s">
        <v>82</v>
      </c>
      <c r="E34" s="61" t="s">
        <v>83</v>
      </c>
      <c r="F34" s="72" t="s">
        <v>160</v>
      </c>
      <c r="G34" s="61" t="s">
        <v>85</v>
      </c>
      <c r="J34" s="179"/>
      <c r="K34" s="270" t="s">
        <v>147</v>
      </c>
      <c r="L34" s="271"/>
      <c r="M34" s="271"/>
      <c r="N34" s="270" t="s">
        <v>413</v>
      </c>
      <c r="O34" s="270" t="s">
        <v>148</v>
      </c>
      <c r="P34" s="270" t="s">
        <v>149</v>
      </c>
    </row>
    <row r="35" spans="1:17" ht="29.25" customHeight="1" x14ac:dyDescent="0.2">
      <c r="A35" s="91" t="s">
        <v>332</v>
      </c>
      <c r="B35" s="90" t="s">
        <v>494</v>
      </c>
      <c r="C35" s="68">
        <v>1521951.1</v>
      </c>
      <c r="D35" s="68">
        <v>1435</v>
      </c>
      <c r="E35" s="68">
        <v>8</v>
      </c>
      <c r="F35" s="69">
        <v>0.56520000000000004</v>
      </c>
      <c r="G35" s="69">
        <v>5.57E-2</v>
      </c>
      <c r="H35" s="57"/>
      <c r="I35" s="57"/>
      <c r="J35" s="180" t="s">
        <v>437</v>
      </c>
      <c r="K35" s="181" t="s">
        <v>150</v>
      </c>
      <c r="L35" s="181" t="s">
        <v>151</v>
      </c>
      <c r="M35" s="181" t="s">
        <v>152</v>
      </c>
      <c r="N35" s="270"/>
      <c r="O35" s="270"/>
      <c r="P35" s="270"/>
    </row>
    <row r="36" spans="1:17" ht="28.5" customHeight="1" x14ac:dyDescent="0.2">
      <c r="A36" s="92" t="s">
        <v>320</v>
      </c>
      <c r="B36" s="89" t="s">
        <v>495</v>
      </c>
      <c r="C36" s="70">
        <v>336384.5</v>
      </c>
      <c r="D36" s="70">
        <v>309</v>
      </c>
      <c r="E36" s="70">
        <v>4</v>
      </c>
      <c r="F36" s="71">
        <v>0.1249</v>
      </c>
      <c r="G36" s="71">
        <v>1.23E-2</v>
      </c>
      <c r="H36" s="57"/>
      <c r="I36" s="57"/>
      <c r="J36" s="182" t="s">
        <v>116</v>
      </c>
      <c r="K36" s="183">
        <f t="shared" ref="K36:K46" si="1">K48/10^6</f>
        <v>22.119108100000002</v>
      </c>
      <c r="L36" s="183">
        <f t="shared" ref="L36:P37" si="2">L48/10^6</f>
        <v>2.3938800800000002</v>
      </c>
      <c r="M36" s="183">
        <f t="shared" si="2"/>
        <v>0.95666316000000007</v>
      </c>
      <c r="N36" s="183">
        <f t="shared" si="2"/>
        <v>1.0475380999999999</v>
      </c>
      <c r="O36" s="183">
        <f t="shared" si="2"/>
        <v>0</v>
      </c>
      <c r="P36" s="183">
        <f t="shared" si="2"/>
        <v>0.32934000000000002</v>
      </c>
    </row>
    <row r="37" spans="1:17" ht="25.5" x14ac:dyDescent="0.2">
      <c r="A37" s="91" t="s">
        <v>529</v>
      </c>
      <c r="B37" s="90" t="s">
        <v>495</v>
      </c>
      <c r="C37" s="68">
        <v>290904.3</v>
      </c>
      <c r="D37" s="68">
        <v>288</v>
      </c>
      <c r="E37" s="68">
        <v>4</v>
      </c>
      <c r="F37" s="69">
        <v>0.108</v>
      </c>
      <c r="G37" s="69">
        <v>1.06E-2</v>
      </c>
      <c r="H37" s="57"/>
      <c r="I37" s="57"/>
      <c r="J37" s="182" t="s">
        <v>117</v>
      </c>
      <c r="K37" s="183">
        <f t="shared" si="1"/>
        <v>18.990889429999999</v>
      </c>
      <c r="L37" s="183">
        <f t="shared" si="2"/>
        <v>2.0267439499999997</v>
      </c>
      <c r="M37" s="183">
        <f t="shared" si="2"/>
        <v>0.87287552000000002</v>
      </c>
      <c r="N37" s="183">
        <f t="shared" si="2"/>
        <v>5.8749971500000004</v>
      </c>
      <c r="O37" s="183">
        <f t="shared" si="2"/>
        <v>0</v>
      </c>
      <c r="P37" s="183">
        <f t="shared" si="2"/>
        <v>0.11012960000000001</v>
      </c>
    </row>
    <row r="38" spans="1:17" ht="22.5" x14ac:dyDescent="0.2">
      <c r="A38" s="57"/>
      <c r="B38" s="57"/>
      <c r="C38" s="57"/>
      <c r="D38" s="57"/>
      <c r="E38" s="57"/>
      <c r="F38" s="57"/>
      <c r="G38" s="57"/>
      <c r="H38" s="57"/>
      <c r="I38" s="57"/>
      <c r="J38" s="182" t="s">
        <v>118</v>
      </c>
      <c r="K38" s="183">
        <f t="shared" si="1"/>
        <v>22.492834999999999</v>
      </c>
      <c r="L38" s="183">
        <f t="shared" ref="L38:P46" si="3">L50/10^6</f>
        <v>2.7483569999999999</v>
      </c>
      <c r="M38" s="183">
        <f t="shared" si="3"/>
        <v>1.293199</v>
      </c>
      <c r="N38" s="183">
        <f t="shared" si="3"/>
        <v>1.376954</v>
      </c>
      <c r="O38" s="183">
        <f t="shared" si="3"/>
        <v>0</v>
      </c>
      <c r="P38" s="183">
        <f t="shared" si="3"/>
        <v>8.2683000000000006E-2</v>
      </c>
    </row>
    <row r="39" spans="1:17" ht="26.25" customHeight="1" x14ac:dyDescent="0.2">
      <c r="A39" s="268" t="s">
        <v>450</v>
      </c>
      <c r="B39" s="268"/>
      <c r="C39" s="268"/>
      <c r="D39" s="268"/>
      <c r="E39" s="268"/>
      <c r="F39" s="268"/>
      <c r="G39" s="268"/>
      <c r="J39" s="182" t="s">
        <v>119</v>
      </c>
      <c r="K39" s="183">
        <f t="shared" si="1"/>
        <v>26.429659440000002</v>
      </c>
      <c r="L39" s="183">
        <f t="shared" si="3"/>
        <v>9.8867307799999988</v>
      </c>
      <c r="M39" s="183">
        <f t="shared" si="3"/>
        <v>2.48119844</v>
      </c>
      <c r="N39" s="183">
        <f t="shared" si="3"/>
        <v>2.0790039</v>
      </c>
      <c r="O39" s="183">
        <f t="shared" si="3"/>
        <v>0</v>
      </c>
      <c r="P39" s="183">
        <f t="shared" si="3"/>
        <v>0</v>
      </c>
    </row>
    <row r="40" spans="1:17" ht="22.5" x14ac:dyDescent="0.2">
      <c r="J40" s="182" t="s">
        <v>120</v>
      </c>
      <c r="K40" s="183">
        <f t="shared" si="1"/>
        <v>20.828891710000001</v>
      </c>
      <c r="L40" s="183">
        <f t="shared" si="3"/>
        <v>4.0988729900000003</v>
      </c>
      <c r="M40" s="183">
        <f t="shared" si="3"/>
        <v>3.2926822100000002</v>
      </c>
      <c r="N40" s="183">
        <f t="shared" si="3"/>
        <v>5.0071349700000001</v>
      </c>
      <c r="O40" s="183">
        <f t="shared" si="3"/>
        <v>0</v>
      </c>
      <c r="P40" s="183">
        <f t="shared" si="3"/>
        <v>0</v>
      </c>
    </row>
    <row r="41" spans="1:17" ht="22.5" x14ac:dyDescent="0.2">
      <c r="J41" s="182" t="s">
        <v>121</v>
      </c>
      <c r="K41" s="183">
        <f t="shared" si="1"/>
        <v>33.062294120000004</v>
      </c>
      <c r="L41" s="183">
        <f t="shared" si="3"/>
        <v>2.3403650499999999</v>
      </c>
      <c r="M41" s="183">
        <f t="shared" si="3"/>
        <v>2.6543117200000004</v>
      </c>
      <c r="N41" s="183">
        <f t="shared" si="3"/>
        <v>0.89090126000000003</v>
      </c>
      <c r="O41" s="183">
        <f t="shared" si="3"/>
        <v>0</v>
      </c>
      <c r="P41" s="183">
        <f t="shared" si="3"/>
        <v>0.29642000000000002</v>
      </c>
    </row>
    <row r="42" spans="1:17" ht="22.5" x14ac:dyDescent="0.2">
      <c r="J42" s="182" t="s">
        <v>122</v>
      </c>
      <c r="K42" s="183">
        <f t="shared" si="1"/>
        <v>13.92645785</v>
      </c>
      <c r="L42" s="183">
        <f t="shared" si="3"/>
        <v>2.01290119</v>
      </c>
      <c r="M42" s="183">
        <f t="shared" si="3"/>
        <v>1.4283514499999999</v>
      </c>
      <c r="N42" s="183">
        <f t="shared" si="3"/>
        <v>6.0104049800000006</v>
      </c>
      <c r="O42" s="183">
        <f t="shared" si="3"/>
        <v>0</v>
      </c>
      <c r="P42" s="183">
        <f t="shared" si="3"/>
        <v>0.84409000000000001</v>
      </c>
    </row>
    <row r="43" spans="1:17" ht="22.5" x14ac:dyDescent="0.2">
      <c r="J43" s="182" t="s">
        <v>123</v>
      </c>
      <c r="K43" s="183">
        <f t="shared" si="1"/>
        <v>22.05480747</v>
      </c>
      <c r="L43" s="183">
        <f t="shared" si="3"/>
        <v>1.39554646</v>
      </c>
      <c r="M43" s="183">
        <f t="shared" si="3"/>
        <v>1.09223454</v>
      </c>
      <c r="N43" s="183">
        <f t="shared" si="3"/>
        <v>10.01138875</v>
      </c>
      <c r="O43" s="183">
        <f t="shared" si="3"/>
        <v>0</v>
      </c>
      <c r="P43" s="183">
        <f t="shared" si="3"/>
        <v>0.98799999999999999</v>
      </c>
    </row>
    <row r="44" spans="1:17" ht="22.5" x14ac:dyDescent="0.2">
      <c r="J44" s="182" t="s">
        <v>124</v>
      </c>
      <c r="K44" s="183">
        <f t="shared" si="1"/>
        <v>25.710928940000002</v>
      </c>
      <c r="L44" s="183">
        <f t="shared" si="3"/>
        <v>2.18450013</v>
      </c>
      <c r="M44" s="183">
        <f t="shared" si="3"/>
        <v>3.5023000400000002</v>
      </c>
      <c r="N44" s="183">
        <f t="shared" si="3"/>
        <v>5.7098007199999996</v>
      </c>
      <c r="O44" s="183">
        <f t="shared" si="3"/>
        <v>0</v>
      </c>
      <c r="P44" s="183">
        <f t="shared" si="3"/>
        <v>0</v>
      </c>
    </row>
    <row r="45" spans="1:17" ht="22.5" x14ac:dyDescent="0.2">
      <c r="J45" s="182" t="s">
        <v>125</v>
      </c>
      <c r="K45" s="183">
        <f t="shared" si="1"/>
        <v>16.62401788</v>
      </c>
      <c r="L45" s="183">
        <f t="shared" si="3"/>
        <v>5.2923572099999996</v>
      </c>
      <c r="M45" s="183">
        <f t="shared" si="3"/>
        <v>3.3488357099999999</v>
      </c>
      <c r="N45" s="183">
        <f t="shared" si="3"/>
        <v>7.1950465100000001</v>
      </c>
      <c r="O45" s="183">
        <f t="shared" si="3"/>
        <v>0</v>
      </c>
      <c r="P45" s="183">
        <f t="shared" si="3"/>
        <v>0.54637650000000004</v>
      </c>
    </row>
    <row r="46" spans="1:17" ht="22.5" x14ac:dyDescent="0.2">
      <c r="J46" s="182" t="s">
        <v>126</v>
      </c>
      <c r="K46" s="183">
        <f t="shared" si="1"/>
        <v>19.827199699999998</v>
      </c>
      <c r="L46" s="183">
        <f t="shared" si="3"/>
        <v>2.98310342</v>
      </c>
      <c r="M46" s="183">
        <f t="shared" si="3"/>
        <v>1.84045364</v>
      </c>
      <c r="N46" s="183">
        <f t="shared" si="3"/>
        <v>2.3853388799999999</v>
      </c>
      <c r="O46" s="183">
        <f t="shared" si="3"/>
        <v>0</v>
      </c>
      <c r="P46" s="183">
        <f t="shared" si="3"/>
        <v>0.30753799999999998</v>
      </c>
    </row>
    <row r="47" spans="1:17" ht="22.5" x14ac:dyDescent="0.2">
      <c r="J47" s="182" t="s">
        <v>127</v>
      </c>
      <c r="K47" s="183"/>
      <c r="L47" s="183"/>
      <c r="M47" s="183"/>
      <c r="N47" s="183"/>
      <c r="O47" s="183"/>
      <c r="P47" s="183"/>
    </row>
    <row r="48" spans="1:17" x14ac:dyDescent="0.2">
      <c r="J48" s="184" t="s">
        <v>438</v>
      </c>
      <c r="K48" s="230">
        <v>22119108.100000001</v>
      </c>
      <c r="L48" s="230">
        <v>2393880.08</v>
      </c>
      <c r="M48" s="230">
        <v>956663.16</v>
      </c>
      <c r="N48" s="230">
        <v>1047538.1</v>
      </c>
      <c r="O48" s="230">
        <v>0</v>
      </c>
      <c r="P48" s="230">
        <v>329340</v>
      </c>
    </row>
    <row r="49" spans="10:16" x14ac:dyDescent="0.2">
      <c r="J49" s="175" t="s">
        <v>439</v>
      </c>
      <c r="K49" s="229">
        <v>18990889.43</v>
      </c>
      <c r="L49" s="229">
        <v>2026743.95</v>
      </c>
      <c r="M49" s="229">
        <v>872875.52000000002</v>
      </c>
      <c r="N49" s="229">
        <v>5874997.1500000004</v>
      </c>
      <c r="O49" s="229">
        <v>0</v>
      </c>
      <c r="P49" s="229">
        <v>110129.60000000001</v>
      </c>
    </row>
    <row r="50" spans="10:16" x14ac:dyDescent="0.2">
      <c r="J50" s="175" t="s">
        <v>440</v>
      </c>
      <c r="K50" s="229">
        <v>22492835</v>
      </c>
      <c r="L50" s="229">
        <v>2748357</v>
      </c>
      <c r="M50" s="229">
        <v>1293199</v>
      </c>
      <c r="N50" s="229">
        <v>1376954</v>
      </c>
      <c r="O50" s="229">
        <v>0</v>
      </c>
      <c r="P50" s="229">
        <v>82683</v>
      </c>
    </row>
    <row r="51" spans="10:16" x14ac:dyDescent="0.2">
      <c r="J51" s="227" t="s">
        <v>441</v>
      </c>
      <c r="K51" s="175">
        <v>26429659.440000001</v>
      </c>
      <c r="L51" s="175">
        <v>9886730.7799999993</v>
      </c>
      <c r="M51" s="175">
        <v>2481198.44</v>
      </c>
      <c r="N51" s="175">
        <v>2079003.9</v>
      </c>
      <c r="O51" s="175">
        <v>0</v>
      </c>
      <c r="P51" s="175">
        <v>0</v>
      </c>
    </row>
    <row r="52" spans="10:16" x14ac:dyDescent="0.2">
      <c r="J52" s="175" t="s">
        <v>442</v>
      </c>
      <c r="K52" s="175">
        <v>20828891.710000001</v>
      </c>
      <c r="L52" s="175">
        <v>4098872.99</v>
      </c>
      <c r="M52" s="175">
        <v>3292682.21</v>
      </c>
      <c r="N52" s="175">
        <v>5007134.97</v>
      </c>
      <c r="O52" s="175">
        <v>0</v>
      </c>
      <c r="P52" s="175">
        <v>0</v>
      </c>
    </row>
    <row r="53" spans="10:16" x14ac:dyDescent="0.2">
      <c r="J53" s="175" t="s">
        <v>443</v>
      </c>
      <c r="K53" s="175">
        <v>33062294.120000001</v>
      </c>
      <c r="L53" s="175">
        <v>2340365.0499999998</v>
      </c>
      <c r="M53" s="175">
        <v>2654311.7200000002</v>
      </c>
      <c r="N53" s="175">
        <v>890901.26</v>
      </c>
      <c r="O53" s="175">
        <v>0</v>
      </c>
      <c r="P53" s="175">
        <v>296420</v>
      </c>
    </row>
    <row r="54" spans="10:16" x14ac:dyDescent="0.2">
      <c r="J54" s="175" t="s">
        <v>444</v>
      </c>
      <c r="K54" s="237">
        <v>13926457.85</v>
      </c>
      <c r="L54" s="237">
        <v>2012901.19</v>
      </c>
      <c r="M54" s="237">
        <v>1428351.45</v>
      </c>
      <c r="N54" s="237">
        <v>6010404.9800000004</v>
      </c>
      <c r="O54" s="175">
        <v>0</v>
      </c>
      <c r="P54" s="237">
        <v>844090</v>
      </c>
    </row>
    <row r="55" spans="10:16" x14ac:dyDescent="0.2">
      <c r="J55" s="175" t="s">
        <v>445</v>
      </c>
      <c r="K55" s="175">
        <v>22054807.469999999</v>
      </c>
      <c r="L55" s="175">
        <v>1395546.46</v>
      </c>
      <c r="M55" s="175">
        <v>1092234.54</v>
      </c>
      <c r="N55" s="175">
        <v>10011388.75</v>
      </c>
      <c r="O55" s="175">
        <v>0</v>
      </c>
      <c r="P55" s="175">
        <v>988000</v>
      </c>
    </row>
    <row r="56" spans="10:16" x14ac:dyDescent="0.2">
      <c r="J56" s="227" t="s">
        <v>446</v>
      </c>
      <c r="K56" s="175">
        <v>25710928.940000001</v>
      </c>
      <c r="L56" s="175">
        <v>2184500.13</v>
      </c>
      <c r="M56" s="175">
        <v>3502300.04</v>
      </c>
      <c r="N56" s="175">
        <v>5709800.7199999997</v>
      </c>
      <c r="O56" s="175">
        <v>0</v>
      </c>
      <c r="P56" s="175">
        <v>0</v>
      </c>
    </row>
    <row r="57" spans="10:16" x14ac:dyDescent="0.2">
      <c r="J57" s="175" t="s">
        <v>447</v>
      </c>
      <c r="K57" s="175">
        <v>16624017.880000001</v>
      </c>
      <c r="L57" s="175">
        <v>5292357.21</v>
      </c>
      <c r="M57" s="175">
        <v>3348835.71</v>
      </c>
      <c r="N57" s="175">
        <v>7195046.5099999998</v>
      </c>
      <c r="O57" s="175">
        <v>0</v>
      </c>
      <c r="P57" s="175">
        <v>546376.5</v>
      </c>
    </row>
    <row r="58" spans="10:16" x14ac:dyDescent="0.2">
      <c r="J58" s="224" t="s">
        <v>448</v>
      </c>
      <c r="K58" s="175">
        <v>19827199.699999999</v>
      </c>
      <c r="L58" s="175">
        <v>2983103.42</v>
      </c>
      <c r="M58" s="175">
        <v>1840453.64</v>
      </c>
      <c r="N58" s="175">
        <v>2385338.88</v>
      </c>
      <c r="O58" s="175">
        <v>0</v>
      </c>
      <c r="P58" s="175">
        <v>307538</v>
      </c>
    </row>
    <row r="59" spans="10:16" x14ac:dyDescent="0.2">
      <c r="J59" s="227" t="s">
        <v>449</v>
      </c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7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7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7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7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7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6"/>
  <sheetViews>
    <sheetView zoomScaleNormal="100" zoomScaleSheetLayoutView="80" workbookViewId="0">
      <selection activeCell="J13" sqref="J13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203" customWidth="1"/>
    <col min="5" max="5" width="13" style="105" customWidth="1"/>
    <col min="6" max="6" width="17.7109375" style="105" customWidth="1"/>
    <col min="7" max="9" width="13.7109375" style="105" customWidth="1"/>
  </cols>
  <sheetData>
    <row r="1" spans="1:16" ht="38.25" customHeight="1" x14ac:dyDescent="0.3">
      <c r="A1" s="273" t="s">
        <v>89</v>
      </c>
      <c r="B1" s="273"/>
      <c r="C1" s="273"/>
      <c r="D1" s="273"/>
      <c r="E1" s="273"/>
      <c r="F1" s="273"/>
      <c r="G1" s="273"/>
      <c r="H1" s="273"/>
      <c r="I1" s="273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94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94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7" customFormat="1" ht="25.5" x14ac:dyDescent="0.2">
      <c r="A4" s="34" t="s">
        <v>90</v>
      </c>
      <c r="B4" s="34"/>
      <c r="C4" s="34"/>
      <c r="D4" s="195"/>
      <c r="E4" s="104"/>
      <c r="F4" s="104"/>
      <c r="G4" s="111"/>
      <c r="H4" s="111"/>
      <c r="I4" s="112"/>
      <c r="J4" s="113"/>
      <c r="K4" s="114"/>
      <c r="L4" s="115"/>
      <c r="M4" s="115"/>
      <c r="N4" s="115"/>
      <c r="O4" s="115"/>
      <c r="P4" s="115"/>
    </row>
    <row r="5" spans="1:16" s="107" customFormat="1" ht="92.25" customHeight="1" x14ac:dyDescent="0.2">
      <c r="A5" s="82" t="s">
        <v>79</v>
      </c>
      <c r="B5" s="83" t="s">
        <v>133</v>
      </c>
      <c r="C5" s="83" t="s">
        <v>55</v>
      </c>
      <c r="D5" s="196" t="s">
        <v>564</v>
      </c>
      <c r="E5" s="126" t="s">
        <v>565</v>
      </c>
      <c r="F5" s="126" t="s">
        <v>566</v>
      </c>
      <c r="G5" s="126" t="s">
        <v>81</v>
      </c>
      <c r="H5" s="126" t="s">
        <v>82</v>
      </c>
      <c r="I5" s="126" t="s">
        <v>83</v>
      </c>
    </row>
    <row r="6" spans="1:16" s="107" customFormat="1" x14ac:dyDescent="0.2">
      <c r="A6" s="116" t="s">
        <v>7</v>
      </c>
      <c r="B6" s="116" t="s">
        <v>174</v>
      </c>
      <c r="C6" s="116" t="s">
        <v>175</v>
      </c>
      <c r="D6" s="197">
        <v>62</v>
      </c>
      <c r="E6" s="73">
        <v>32793448</v>
      </c>
      <c r="F6" s="73">
        <v>2033193776</v>
      </c>
      <c r="G6" s="73">
        <v>10974603.199999999</v>
      </c>
      <c r="H6" s="73">
        <v>171390</v>
      </c>
      <c r="I6" s="73">
        <v>942</v>
      </c>
      <c r="K6" s="117"/>
    </row>
    <row r="7" spans="1:16" s="107" customFormat="1" x14ac:dyDescent="0.2">
      <c r="A7" s="118" t="s">
        <v>168</v>
      </c>
      <c r="B7" s="118" t="s">
        <v>176</v>
      </c>
      <c r="C7" s="118" t="s">
        <v>177</v>
      </c>
      <c r="D7" s="198">
        <v>23.9</v>
      </c>
      <c r="E7" s="74">
        <v>22735148</v>
      </c>
      <c r="F7" s="74">
        <v>543370037.20000005</v>
      </c>
      <c r="G7" s="74">
        <v>2143772.86</v>
      </c>
      <c r="H7" s="74">
        <v>90814</v>
      </c>
      <c r="I7" s="74">
        <v>374</v>
      </c>
      <c r="K7" s="117"/>
    </row>
    <row r="8" spans="1:16" s="107" customFormat="1" x14ac:dyDescent="0.2">
      <c r="A8" s="116" t="s">
        <v>169</v>
      </c>
      <c r="B8" s="116" t="s">
        <v>178</v>
      </c>
      <c r="C8" s="116" t="s">
        <v>179</v>
      </c>
      <c r="D8" s="197">
        <v>80</v>
      </c>
      <c r="E8" s="73">
        <v>6535478</v>
      </c>
      <c r="F8" s="73">
        <v>522838240</v>
      </c>
      <c r="G8" s="73">
        <v>1934151</v>
      </c>
      <c r="H8" s="73">
        <v>23520</v>
      </c>
      <c r="I8" s="73">
        <v>393</v>
      </c>
      <c r="K8" s="117"/>
    </row>
    <row r="9" spans="1:16" s="107" customFormat="1" x14ac:dyDescent="0.2">
      <c r="A9" s="118" t="s">
        <v>40</v>
      </c>
      <c r="B9" s="118" t="s">
        <v>186</v>
      </c>
      <c r="C9" s="118" t="s">
        <v>187</v>
      </c>
      <c r="D9" s="198">
        <v>22.8</v>
      </c>
      <c r="E9" s="74">
        <v>14000000</v>
      </c>
      <c r="F9" s="74">
        <v>319200000</v>
      </c>
      <c r="G9" s="74">
        <v>1582210.4</v>
      </c>
      <c r="H9" s="74">
        <v>69502</v>
      </c>
      <c r="I9" s="74">
        <v>357</v>
      </c>
      <c r="K9" s="117"/>
    </row>
    <row r="10" spans="1:16" s="107" customFormat="1" x14ac:dyDescent="0.2">
      <c r="A10" s="116" t="s">
        <v>8</v>
      </c>
      <c r="B10" s="116" t="s">
        <v>182</v>
      </c>
      <c r="C10" s="116" t="s">
        <v>183</v>
      </c>
      <c r="D10" s="197">
        <v>4.1500000000000004</v>
      </c>
      <c r="E10" s="73">
        <v>24424613</v>
      </c>
      <c r="F10" s="73">
        <v>101362143.95</v>
      </c>
      <c r="G10" s="73">
        <v>1446151.16</v>
      </c>
      <c r="H10" s="73">
        <v>352735</v>
      </c>
      <c r="I10" s="73">
        <v>397</v>
      </c>
      <c r="K10" s="117"/>
    </row>
    <row r="11" spans="1:16" s="107" customFormat="1" x14ac:dyDescent="0.2">
      <c r="A11" s="118" t="s">
        <v>39</v>
      </c>
      <c r="B11" s="118" t="s">
        <v>180</v>
      </c>
      <c r="C11" s="118" t="s">
        <v>181</v>
      </c>
      <c r="D11" s="198">
        <v>256</v>
      </c>
      <c r="E11" s="74">
        <v>2086301</v>
      </c>
      <c r="F11" s="74">
        <v>534093056</v>
      </c>
      <c r="G11" s="74">
        <v>1204073.2</v>
      </c>
      <c r="H11" s="74">
        <v>4719</v>
      </c>
      <c r="I11" s="74">
        <v>329</v>
      </c>
      <c r="K11" s="117"/>
    </row>
    <row r="12" spans="1:16" s="107" customFormat="1" x14ac:dyDescent="0.2">
      <c r="A12" s="116" t="s">
        <v>171</v>
      </c>
      <c r="B12" s="116" t="s">
        <v>184</v>
      </c>
      <c r="C12" s="116" t="s">
        <v>185</v>
      </c>
      <c r="D12" s="197">
        <v>13.57</v>
      </c>
      <c r="E12" s="73">
        <v>17219662</v>
      </c>
      <c r="F12" s="73">
        <v>233584715.03</v>
      </c>
      <c r="G12" s="73">
        <v>479380.07</v>
      </c>
      <c r="H12" s="73">
        <v>35308</v>
      </c>
      <c r="I12" s="73">
        <v>132</v>
      </c>
      <c r="K12" s="117"/>
    </row>
    <row r="13" spans="1:16" s="107" customFormat="1" x14ac:dyDescent="0.2">
      <c r="A13" s="118" t="s">
        <v>41</v>
      </c>
      <c r="B13" s="118" t="s">
        <v>191</v>
      </c>
      <c r="C13" s="118" t="s">
        <v>192</v>
      </c>
      <c r="D13" s="198">
        <v>75.02</v>
      </c>
      <c r="E13" s="74">
        <v>6090943</v>
      </c>
      <c r="F13" s="74">
        <v>456942543.86000001</v>
      </c>
      <c r="G13" s="74">
        <v>32861.64</v>
      </c>
      <c r="H13" s="74">
        <v>438</v>
      </c>
      <c r="I13" s="74">
        <v>16</v>
      </c>
      <c r="K13" s="117"/>
    </row>
    <row r="14" spans="1:16" s="107" customFormat="1" x14ac:dyDescent="0.2">
      <c r="A14" s="116" t="s">
        <v>188</v>
      </c>
      <c r="B14" s="116" t="s">
        <v>189</v>
      </c>
      <c r="C14" s="116" t="s">
        <v>190</v>
      </c>
      <c r="D14" s="197">
        <v>0.57999999999999996</v>
      </c>
      <c r="E14" s="73">
        <v>16830838</v>
      </c>
      <c r="F14" s="73">
        <v>9778716.8800000008</v>
      </c>
      <c r="G14" s="73">
        <v>29996.17</v>
      </c>
      <c r="H14" s="73">
        <v>50265</v>
      </c>
      <c r="I14" s="73">
        <v>60</v>
      </c>
      <c r="K14" s="117"/>
    </row>
    <row r="15" spans="1:16" s="107" customFormat="1" ht="25.5" x14ac:dyDescent="0.2">
      <c r="A15" s="127" t="s">
        <v>134</v>
      </c>
      <c r="B15" s="128"/>
      <c r="C15" s="128"/>
      <c r="D15" s="199"/>
      <c r="E15" s="129"/>
      <c r="F15" s="131">
        <f>SUM(F6:F14)</f>
        <v>4754363228.9200001</v>
      </c>
      <c r="G15" s="131">
        <f t="shared" ref="G15:I15" si="0">SUM(G6:G14)</f>
        <v>19827199.699999999</v>
      </c>
      <c r="H15" s="131">
        <f t="shared" si="0"/>
        <v>798691</v>
      </c>
      <c r="I15" s="131">
        <f t="shared" si="0"/>
        <v>3000</v>
      </c>
      <c r="K15" s="117"/>
    </row>
    <row r="16" spans="1:16" s="107" customFormat="1" x14ac:dyDescent="0.2">
      <c r="A16" s="119"/>
      <c r="B16" s="119"/>
      <c r="C16" s="119"/>
      <c r="D16" s="200"/>
      <c r="E16" s="113"/>
      <c r="F16" s="113"/>
      <c r="G16" s="113"/>
      <c r="H16" s="113"/>
      <c r="I16" s="109"/>
      <c r="K16" s="117"/>
      <c r="L16" s="115"/>
      <c r="M16" s="115"/>
      <c r="N16" s="115"/>
      <c r="O16" s="115"/>
      <c r="P16" s="115"/>
    </row>
    <row r="17" spans="1:16" s="107" customFormat="1" x14ac:dyDescent="0.2">
      <c r="A17" s="119"/>
      <c r="B17" s="119"/>
      <c r="C17" s="119"/>
      <c r="D17" s="200"/>
      <c r="E17" s="113"/>
      <c r="F17" s="113"/>
      <c r="G17" s="113"/>
      <c r="H17" s="113"/>
      <c r="I17" s="109"/>
      <c r="K17" s="117"/>
      <c r="L17" s="115"/>
      <c r="M17" s="115"/>
      <c r="N17" s="115"/>
      <c r="O17" s="115"/>
      <c r="P17" s="115"/>
    </row>
    <row r="18" spans="1:16" s="107" customFormat="1" ht="25.5" x14ac:dyDescent="0.2">
      <c r="A18" s="101" t="s">
        <v>91</v>
      </c>
      <c r="B18" s="102"/>
      <c r="C18" s="102"/>
      <c r="D18" s="201"/>
      <c r="E18" s="106"/>
      <c r="F18" s="106"/>
      <c r="G18" s="113"/>
      <c r="H18" s="113"/>
      <c r="I18" s="109"/>
      <c r="K18" s="117"/>
      <c r="L18" s="115"/>
      <c r="M18" s="115"/>
      <c r="N18" s="115"/>
      <c r="O18" s="115"/>
      <c r="P18" s="115"/>
    </row>
    <row r="19" spans="1:16" s="107" customFormat="1" ht="89.25" x14ac:dyDescent="0.2">
      <c r="A19" s="127" t="s">
        <v>79</v>
      </c>
      <c r="B19" s="130" t="s">
        <v>133</v>
      </c>
      <c r="C19" s="130" t="s">
        <v>55</v>
      </c>
      <c r="D19" s="196" t="s">
        <v>564</v>
      </c>
      <c r="E19" s="126" t="s">
        <v>565</v>
      </c>
      <c r="F19" s="126" t="s">
        <v>566</v>
      </c>
      <c r="G19" s="126" t="s">
        <v>81</v>
      </c>
      <c r="H19" s="126" t="s">
        <v>82</v>
      </c>
      <c r="I19" s="126" t="s">
        <v>83</v>
      </c>
      <c r="K19" s="117"/>
      <c r="L19" s="115"/>
      <c r="M19" s="115"/>
      <c r="N19" s="115"/>
      <c r="O19" s="115"/>
      <c r="P19" s="115"/>
    </row>
    <row r="20" spans="1:16" s="107" customFormat="1" x14ac:dyDescent="0.2">
      <c r="A20" s="116" t="s">
        <v>166</v>
      </c>
      <c r="B20" s="116" t="s">
        <v>194</v>
      </c>
      <c r="C20" s="116" t="s">
        <v>195</v>
      </c>
      <c r="D20" s="197">
        <v>25.32</v>
      </c>
      <c r="E20" s="73">
        <v>8747652</v>
      </c>
      <c r="F20" s="73">
        <v>221446810.38</v>
      </c>
      <c r="G20" s="73">
        <v>2586439.37</v>
      </c>
      <c r="H20" s="73">
        <v>102466</v>
      </c>
      <c r="I20" s="73">
        <v>207</v>
      </c>
      <c r="K20" s="117"/>
      <c r="L20" s="115"/>
      <c r="M20" s="115"/>
      <c r="N20" s="115"/>
      <c r="O20" s="115"/>
      <c r="P20" s="115"/>
    </row>
    <row r="21" spans="1:16" s="107" customFormat="1" x14ac:dyDescent="0.2">
      <c r="A21" s="118" t="s">
        <v>200</v>
      </c>
      <c r="B21" s="118" t="s">
        <v>201</v>
      </c>
      <c r="C21" s="118" t="s">
        <v>202</v>
      </c>
      <c r="D21" s="198">
        <v>342</v>
      </c>
      <c r="E21" s="74">
        <v>100919</v>
      </c>
      <c r="F21" s="74">
        <v>34514298</v>
      </c>
      <c r="G21" s="74">
        <v>196424.95</v>
      </c>
      <c r="H21" s="74">
        <v>559</v>
      </c>
      <c r="I21" s="74">
        <v>40</v>
      </c>
      <c r="K21" s="117"/>
      <c r="L21" s="115"/>
      <c r="M21" s="115"/>
      <c r="N21" s="115"/>
      <c r="O21" s="115"/>
      <c r="P21" s="115"/>
    </row>
    <row r="22" spans="1:16" s="107" customFormat="1" x14ac:dyDescent="0.2">
      <c r="A22" s="116" t="s">
        <v>197</v>
      </c>
      <c r="B22" s="116" t="s">
        <v>198</v>
      </c>
      <c r="C22" s="116" t="s">
        <v>199</v>
      </c>
      <c r="D22" s="197">
        <v>141.05000000000001</v>
      </c>
      <c r="E22" s="73">
        <v>355792</v>
      </c>
      <c r="F22" s="73">
        <v>50184461.600000001</v>
      </c>
      <c r="G22" s="73">
        <v>147745.5</v>
      </c>
      <c r="H22" s="73">
        <v>842</v>
      </c>
      <c r="I22" s="73">
        <v>317</v>
      </c>
      <c r="K22" s="117"/>
      <c r="L22" s="115"/>
      <c r="M22" s="115"/>
      <c r="N22" s="115"/>
      <c r="O22" s="115"/>
      <c r="P22" s="115"/>
    </row>
    <row r="23" spans="1:16" s="107" customFormat="1" x14ac:dyDescent="0.2">
      <c r="A23" s="118" t="s">
        <v>203</v>
      </c>
      <c r="B23" s="118" t="s">
        <v>204</v>
      </c>
      <c r="C23" s="118" t="s">
        <v>205</v>
      </c>
      <c r="D23" s="198">
        <v>9.8000000000000007</v>
      </c>
      <c r="E23" s="74">
        <v>2838414</v>
      </c>
      <c r="F23" s="74">
        <v>27816457.199999999</v>
      </c>
      <c r="G23" s="74">
        <v>39839.120000000003</v>
      </c>
      <c r="H23" s="74">
        <v>4416</v>
      </c>
      <c r="I23" s="74">
        <v>32</v>
      </c>
      <c r="K23" s="117"/>
      <c r="L23" s="115"/>
      <c r="M23" s="115"/>
      <c r="N23" s="115"/>
      <c r="O23" s="115"/>
      <c r="P23" s="115"/>
    </row>
    <row r="24" spans="1:16" s="107" customFormat="1" x14ac:dyDescent="0.2">
      <c r="A24" s="116" t="s">
        <v>206</v>
      </c>
      <c r="B24" s="116" t="s">
        <v>207</v>
      </c>
      <c r="C24" s="116" t="s">
        <v>208</v>
      </c>
      <c r="D24" s="197">
        <v>32.5</v>
      </c>
      <c r="E24" s="73">
        <v>497022</v>
      </c>
      <c r="F24" s="73">
        <v>16153215</v>
      </c>
      <c r="G24" s="73">
        <v>7684.1</v>
      </c>
      <c r="H24" s="73">
        <v>236</v>
      </c>
      <c r="I24" s="73">
        <v>11</v>
      </c>
      <c r="K24" s="117"/>
      <c r="L24" s="115"/>
      <c r="M24" s="115"/>
      <c r="N24" s="115"/>
      <c r="O24" s="115"/>
      <c r="P24" s="115"/>
    </row>
    <row r="25" spans="1:16" s="107" customFormat="1" x14ac:dyDescent="0.2">
      <c r="A25" s="118" t="s">
        <v>214</v>
      </c>
      <c r="B25" s="118" t="s">
        <v>215</v>
      </c>
      <c r="C25" s="118" t="s">
        <v>216</v>
      </c>
      <c r="D25" s="198">
        <v>4.58</v>
      </c>
      <c r="E25" s="74">
        <v>3447901</v>
      </c>
      <c r="F25" s="74">
        <v>15791386.58</v>
      </c>
      <c r="G25" s="74">
        <v>3279.12</v>
      </c>
      <c r="H25" s="74">
        <v>715</v>
      </c>
      <c r="I25" s="74">
        <v>8</v>
      </c>
      <c r="J25" s="120"/>
      <c r="L25" s="115"/>
      <c r="M25" s="115"/>
      <c r="N25" s="115"/>
      <c r="O25" s="115"/>
      <c r="P25" s="115"/>
    </row>
    <row r="26" spans="1:16" s="107" customFormat="1" x14ac:dyDescent="0.2">
      <c r="A26" s="116" t="s">
        <v>211</v>
      </c>
      <c r="B26" s="116" t="s">
        <v>212</v>
      </c>
      <c r="C26" s="116" t="s">
        <v>213</v>
      </c>
      <c r="D26" s="197">
        <v>0.15</v>
      </c>
      <c r="E26" s="73">
        <v>5180000</v>
      </c>
      <c r="F26" s="73">
        <v>777000</v>
      </c>
      <c r="G26" s="73">
        <v>1119.27</v>
      </c>
      <c r="H26" s="73">
        <v>6319</v>
      </c>
      <c r="I26" s="73">
        <v>42</v>
      </c>
      <c r="J26" s="120"/>
      <c r="L26" s="115"/>
      <c r="M26" s="115"/>
      <c r="N26" s="115"/>
      <c r="O26" s="115"/>
      <c r="P26" s="115"/>
    </row>
    <row r="27" spans="1:16" s="107" customFormat="1" x14ac:dyDescent="0.2">
      <c r="A27" s="118" t="s">
        <v>217</v>
      </c>
      <c r="B27" s="118" t="s">
        <v>218</v>
      </c>
      <c r="C27" s="118" t="s">
        <v>219</v>
      </c>
      <c r="D27" s="198">
        <v>29.5</v>
      </c>
      <c r="E27" s="74">
        <v>594601</v>
      </c>
      <c r="F27" s="74">
        <v>17540729.5</v>
      </c>
      <c r="G27" s="74">
        <v>456.5</v>
      </c>
      <c r="H27" s="74">
        <v>17</v>
      </c>
      <c r="I27" s="74">
        <v>3</v>
      </c>
      <c r="J27" s="120"/>
      <c r="L27" s="115"/>
      <c r="M27" s="115"/>
      <c r="N27" s="115"/>
      <c r="O27" s="115"/>
      <c r="P27" s="115"/>
    </row>
    <row r="28" spans="1:16" s="107" customFormat="1" x14ac:dyDescent="0.2">
      <c r="A28" s="116" t="s">
        <v>209</v>
      </c>
      <c r="B28" s="116" t="s">
        <v>209</v>
      </c>
      <c r="C28" s="116" t="s">
        <v>210</v>
      </c>
      <c r="D28" s="197">
        <v>0.15</v>
      </c>
      <c r="E28" s="73">
        <v>2006987</v>
      </c>
      <c r="F28" s="73">
        <v>301048.05</v>
      </c>
      <c r="G28" s="73">
        <v>115.49</v>
      </c>
      <c r="H28" s="73">
        <v>887</v>
      </c>
      <c r="I28" s="73">
        <v>27</v>
      </c>
      <c r="J28" s="120"/>
      <c r="L28" s="115"/>
      <c r="M28" s="115"/>
      <c r="N28" s="115"/>
      <c r="O28" s="115"/>
      <c r="P28" s="115"/>
    </row>
    <row r="29" spans="1:16" s="107" customFormat="1" x14ac:dyDescent="0.2">
      <c r="A29" s="116" t="s">
        <v>220</v>
      </c>
      <c r="B29" s="116" t="s">
        <v>221</v>
      </c>
      <c r="C29" s="116" t="s">
        <v>222</v>
      </c>
      <c r="D29" s="197">
        <v>5</v>
      </c>
      <c r="E29" s="73">
        <v>491393</v>
      </c>
      <c r="F29" s="73">
        <v>2456965</v>
      </c>
      <c r="G29" s="73">
        <v>0</v>
      </c>
      <c r="H29" s="73">
        <v>0</v>
      </c>
      <c r="I29" s="73">
        <v>0</v>
      </c>
      <c r="L29" s="115"/>
      <c r="M29" s="115"/>
      <c r="N29" s="115"/>
      <c r="O29" s="115"/>
      <c r="P29" s="115"/>
    </row>
    <row r="30" spans="1:16" s="107" customFormat="1" x14ac:dyDescent="0.2">
      <c r="A30" s="118" t="s">
        <v>223</v>
      </c>
      <c r="B30" s="118" t="s">
        <v>224</v>
      </c>
      <c r="C30" s="118" t="s">
        <v>225</v>
      </c>
      <c r="D30" s="198">
        <v>35</v>
      </c>
      <c r="E30" s="74">
        <v>189876</v>
      </c>
      <c r="F30" s="74">
        <v>6645660</v>
      </c>
      <c r="G30" s="74">
        <v>0</v>
      </c>
      <c r="H30" s="74">
        <v>0</v>
      </c>
      <c r="I30" s="74">
        <v>0</v>
      </c>
      <c r="K30" s="115"/>
      <c r="L30" s="115"/>
      <c r="M30" s="115"/>
      <c r="N30" s="115"/>
      <c r="O30" s="115"/>
      <c r="P30" s="115"/>
    </row>
    <row r="31" spans="1:16" s="107" customFormat="1" ht="25.5" x14ac:dyDescent="0.2">
      <c r="A31" s="127" t="s">
        <v>134</v>
      </c>
      <c r="B31" s="128"/>
      <c r="C31" s="128"/>
      <c r="D31" s="199"/>
      <c r="E31" s="129"/>
      <c r="F31" s="131">
        <f>SUM(F20:F30)</f>
        <v>393628031.31</v>
      </c>
      <c r="G31" s="131">
        <f>SUM(G20:G30)</f>
        <v>2983103.4200000009</v>
      </c>
      <c r="H31" s="131">
        <f>SUM(H20:H30)</f>
        <v>116457</v>
      </c>
      <c r="I31" s="131">
        <f>SUM(I20:I30)</f>
        <v>687</v>
      </c>
      <c r="K31" s="117"/>
      <c r="L31" s="115"/>
      <c r="M31" s="115"/>
      <c r="N31" s="115"/>
      <c r="O31" s="115"/>
      <c r="P31" s="115"/>
    </row>
    <row r="32" spans="1:16" s="107" customFormat="1" x14ac:dyDescent="0.2">
      <c r="A32" s="121"/>
      <c r="B32" s="121"/>
      <c r="C32" s="121"/>
      <c r="D32" s="202"/>
      <c r="E32" s="122"/>
      <c r="F32" s="122"/>
      <c r="G32" s="123"/>
      <c r="H32" s="123"/>
      <c r="I32" s="123"/>
      <c r="K32" s="117"/>
      <c r="L32" s="115"/>
      <c r="M32" s="115"/>
      <c r="N32" s="115"/>
      <c r="O32" s="115"/>
      <c r="P32" s="115"/>
    </row>
    <row r="33" spans="1:16" s="107" customFormat="1" x14ac:dyDescent="0.2">
      <c r="A33" s="121"/>
      <c r="B33" s="121"/>
      <c r="C33" s="121"/>
      <c r="D33" s="202"/>
      <c r="E33" s="122"/>
      <c r="F33" s="122"/>
      <c r="G33" s="123"/>
      <c r="H33" s="123"/>
      <c r="I33" s="123"/>
      <c r="K33" s="117"/>
      <c r="L33" s="115"/>
      <c r="M33" s="115"/>
      <c r="N33" s="115"/>
      <c r="O33" s="115"/>
      <c r="P33" s="115"/>
    </row>
    <row r="34" spans="1:16" s="107" customFormat="1" ht="25.5" x14ac:dyDescent="0.2">
      <c r="A34" s="101" t="s">
        <v>92</v>
      </c>
      <c r="B34" s="102"/>
      <c r="C34" s="102"/>
      <c r="D34" s="201"/>
      <c r="E34" s="106"/>
      <c r="F34" s="106"/>
      <c r="G34" s="111"/>
      <c r="H34" s="111"/>
      <c r="I34" s="112"/>
      <c r="J34" s="120"/>
      <c r="K34" s="115"/>
      <c r="L34" s="115"/>
      <c r="M34" s="115"/>
      <c r="N34" s="115"/>
      <c r="O34" s="115"/>
      <c r="P34" s="115"/>
    </row>
    <row r="35" spans="1:16" s="107" customFormat="1" ht="89.25" x14ac:dyDescent="0.2">
      <c r="A35" s="127" t="s">
        <v>79</v>
      </c>
      <c r="B35" s="130" t="s">
        <v>133</v>
      </c>
      <c r="C35" s="130" t="s">
        <v>55</v>
      </c>
      <c r="D35" s="196" t="s">
        <v>564</v>
      </c>
      <c r="E35" s="126" t="s">
        <v>565</v>
      </c>
      <c r="F35" s="126" t="s">
        <v>566</v>
      </c>
      <c r="G35" s="126" t="s">
        <v>81</v>
      </c>
      <c r="H35" s="126" t="s">
        <v>82</v>
      </c>
      <c r="I35" s="126" t="s">
        <v>83</v>
      </c>
      <c r="K35" s="115"/>
      <c r="L35" s="115"/>
      <c r="M35" s="115"/>
      <c r="N35" s="115"/>
      <c r="O35" s="115"/>
      <c r="P35" s="115"/>
    </row>
    <row r="36" spans="1:16" s="107" customFormat="1" x14ac:dyDescent="0.2">
      <c r="A36" s="116" t="s">
        <v>231</v>
      </c>
      <c r="B36" s="116" t="s">
        <v>232</v>
      </c>
      <c r="C36" s="116" t="s">
        <v>233</v>
      </c>
      <c r="D36" s="197">
        <v>3.25</v>
      </c>
      <c r="E36" s="73">
        <v>2764308</v>
      </c>
      <c r="F36" s="73">
        <v>8984001</v>
      </c>
      <c r="G36" s="73">
        <v>913087.5</v>
      </c>
      <c r="H36" s="73">
        <v>280950</v>
      </c>
      <c r="I36" s="73">
        <v>11</v>
      </c>
      <c r="K36" s="115"/>
      <c r="L36" s="115"/>
      <c r="M36" s="115"/>
      <c r="N36" s="115"/>
      <c r="O36" s="115"/>
      <c r="P36" s="115"/>
    </row>
    <row r="37" spans="1:16" s="107" customFormat="1" x14ac:dyDescent="0.2">
      <c r="A37" s="118" t="s">
        <v>170</v>
      </c>
      <c r="B37" s="118" t="s">
        <v>226</v>
      </c>
      <c r="C37" s="118" t="s">
        <v>227</v>
      </c>
      <c r="D37" s="198">
        <v>81.95</v>
      </c>
      <c r="E37" s="74">
        <v>814626</v>
      </c>
      <c r="F37" s="74">
        <v>66758600.700000003</v>
      </c>
      <c r="G37" s="74">
        <v>704229.77</v>
      </c>
      <c r="H37" s="74">
        <v>8559</v>
      </c>
      <c r="I37" s="74">
        <v>146</v>
      </c>
      <c r="K37" s="115"/>
      <c r="L37" s="115"/>
      <c r="M37" s="115"/>
      <c r="N37" s="115"/>
      <c r="O37" s="115"/>
      <c r="P37" s="115"/>
    </row>
    <row r="38" spans="1:16" s="107" customFormat="1" x14ac:dyDescent="0.2">
      <c r="A38" s="116" t="s">
        <v>228</v>
      </c>
      <c r="B38" s="116" t="s">
        <v>229</v>
      </c>
      <c r="C38" s="116" t="s">
        <v>230</v>
      </c>
      <c r="D38" s="197">
        <v>53</v>
      </c>
      <c r="E38" s="73">
        <v>449428</v>
      </c>
      <c r="F38" s="73">
        <v>23819684</v>
      </c>
      <c r="G38" s="73">
        <v>129791.3</v>
      </c>
      <c r="H38" s="73">
        <v>2435</v>
      </c>
      <c r="I38" s="73">
        <v>12</v>
      </c>
    </row>
    <row r="39" spans="1:16" s="107" customFormat="1" x14ac:dyDescent="0.2">
      <c r="A39" s="118" t="s">
        <v>275</v>
      </c>
      <c r="B39" s="118" t="s">
        <v>276</v>
      </c>
      <c r="C39" s="118" t="s">
        <v>277</v>
      </c>
      <c r="D39" s="198">
        <v>3.9</v>
      </c>
      <c r="E39" s="74">
        <v>3018076</v>
      </c>
      <c r="F39" s="74">
        <v>11770496.4</v>
      </c>
      <c r="G39" s="74">
        <v>58539</v>
      </c>
      <c r="H39" s="74">
        <v>15010</v>
      </c>
      <c r="I39" s="74">
        <v>2</v>
      </c>
    </row>
    <row r="40" spans="1:16" s="107" customFormat="1" x14ac:dyDescent="0.2">
      <c r="A40" s="116" t="s">
        <v>234</v>
      </c>
      <c r="B40" s="116" t="s">
        <v>235</v>
      </c>
      <c r="C40" s="116" t="s">
        <v>236</v>
      </c>
      <c r="D40" s="197">
        <v>33</v>
      </c>
      <c r="E40" s="73">
        <v>449872</v>
      </c>
      <c r="F40" s="73">
        <v>14845776</v>
      </c>
      <c r="G40" s="73">
        <v>15078</v>
      </c>
      <c r="H40" s="73">
        <v>450</v>
      </c>
      <c r="I40" s="73">
        <v>6</v>
      </c>
    </row>
    <row r="41" spans="1:16" s="107" customFormat="1" x14ac:dyDescent="0.2">
      <c r="A41" s="118" t="s">
        <v>243</v>
      </c>
      <c r="B41" s="118" t="s">
        <v>244</v>
      </c>
      <c r="C41" s="118" t="s">
        <v>245</v>
      </c>
      <c r="D41" s="198">
        <v>11.5</v>
      </c>
      <c r="E41" s="74">
        <v>1793869</v>
      </c>
      <c r="F41" s="74">
        <v>20629493.5</v>
      </c>
      <c r="G41" s="74">
        <v>5225.1000000000004</v>
      </c>
      <c r="H41" s="74">
        <v>425</v>
      </c>
      <c r="I41" s="74">
        <v>8</v>
      </c>
    </row>
    <row r="42" spans="1:16" s="107" customFormat="1" x14ac:dyDescent="0.2">
      <c r="A42" s="116" t="s">
        <v>258</v>
      </c>
      <c r="B42" s="116" t="s">
        <v>259</v>
      </c>
      <c r="C42" s="116" t="s">
        <v>260</v>
      </c>
      <c r="D42" s="197">
        <v>0.66</v>
      </c>
      <c r="E42" s="73">
        <v>4282596</v>
      </c>
      <c r="F42" s="73">
        <v>2826513.36</v>
      </c>
      <c r="G42" s="73">
        <v>2780.58</v>
      </c>
      <c r="H42" s="73">
        <v>4213</v>
      </c>
      <c r="I42" s="73">
        <v>17</v>
      </c>
    </row>
    <row r="43" spans="1:16" s="107" customFormat="1" x14ac:dyDescent="0.2">
      <c r="A43" s="118" t="s">
        <v>240</v>
      </c>
      <c r="B43" s="118" t="s">
        <v>241</v>
      </c>
      <c r="C43" s="118" t="s">
        <v>242</v>
      </c>
      <c r="D43" s="198">
        <v>6</v>
      </c>
      <c r="E43" s="74">
        <v>2925409</v>
      </c>
      <c r="F43" s="74">
        <v>17552454</v>
      </c>
      <c r="G43" s="74">
        <v>2466</v>
      </c>
      <c r="H43" s="74">
        <v>411</v>
      </c>
      <c r="I43" s="74">
        <v>10</v>
      </c>
      <c r="K43" s="114"/>
      <c r="L43" s="115"/>
      <c r="M43" s="115"/>
      <c r="N43" s="115"/>
      <c r="O43" s="115"/>
      <c r="P43" s="115"/>
    </row>
    <row r="44" spans="1:16" s="107" customFormat="1" x14ac:dyDescent="0.2">
      <c r="A44" s="116" t="s">
        <v>237</v>
      </c>
      <c r="B44" s="116" t="s">
        <v>238</v>
      </c>
      <c r="C44" s="116" t="s">
        <v>239</v>
      </c>
      <c r="D44" s="197">
        <v>2.5</v>
      </c>
      <c r="E44" s="73">
        <v>2120401</v>
      </c>
      <c r="F44" s="73">
        <v>5301002.5</v>
      </c>
      <c r="G44" s="73">
        <v>2275</v>
      </c>
      <c r="H44" s="73">
        <v>910</v>
      </c>
      <c r="I44" s="73">
        <v>3</v>
      </c>
    </row>
    <row r="45" spans="1:16" s="107" customFormat="1" x14ac:dyDescent="0.2">
      <c r="A45" s="116" t="s">
        <v>252</v>
      </c>
      <c r="B45" s="116" t="s">
        <v>253</v>
      </c>
      <c r="C45" s="116" t="s">
        <v>254</v>
      </c>
      <c r="D45" s="197">
        <v>6.1</v>
      </c>
      <c r="E45" s="73">
        <v>2675640</v>
      </c>
      <c r="F45" s="73">
        <v>16321404</v>
      </c>
      <c r="G45" s="73">
        <v>2237.36</v>
      </c>
      <c r="H45" s="73">
        <v>361</v>
      </c>
      <c r="I45" s="73">
        <v>36</v>
      </c>
    </row>
    <row r="46" spans="1:16" s="107" customFormat="1" x14ac:dyDescent="0.2">
      <c r="A46" s="118" t="s">
        <v>255</v>
      </c>
      <c r="B46" s="118" t="s">
        <v>256</v>
      </c>
      <c r="C46" s="118" t="s">
        <v>257</v>
      </c>
      <c r="D46" s="198">
        <v>70.03</v>
      </c>
      <c r="E46" s="74">
        <v>186436</v>
      </c>
      <c r="F46" s="74">
        <v>13056113.08</v>
      </c>
      <c r="G46" s="74">
        <v>2159.5</v>
      </c>
      <c r="H46" s="74">
        <v>31</v>
      </c>
      <c r="I46" s="74">
        <v>3</v>
      </c>
    </row>
    <row r="47" spans="1:16" s="107" customFormat="1" x14ac:dyDescent="0.2">
      <c r="A47" s="116" t="s">
        <v>266</v>
      </c>
      <c r="B47" s="116" t="s">
        <v>267</v>
      </c>
      <c r="C47" s="116" t="s">
        <v>268</v>
      </c>
      <c r="D47" s="197">
        <v>0.61</v>
      </c>
      <c r="E47" s="73">
        <v>3909878</v>
      </c>
      <c r="F47" s="73">
        <v>2385025.58</v>
      </c>
      <c r="G47" s="73">
        <v>1516.12</v>
      </c>
      <c r="H47" s="73">
        <v>2996</v>
      </c>
      <c r="I47" s="73">
        <v>54</v>
      </c>
    </row>
    <row r="48" spans="1:16" s="107" customFormat="1" x14ac:dyDescent="0.2">
      <c r="A48" s="118" t="s">
        <v>246</v>
      </c>
      <c r="B48" s="118" t="s">
        <v>247</v>
      </c>
      <c r="C48" s="118" t="s">
        <v>248</v>
      </c>
      <c r="D48" s="198">
        <v>26.22</v>
      </c>
      <c r="E48" s="74">
        <v>200000</v>
      </c>
      <c r="F48" s="74">
        <v>5244000</v>
      </c>
      <c r="G48" s="74">
        <v>471.96</v>
      </c>
      <c r="H48" s="74">
        <v>18</v>
      </c>
      <c r="I48" s="74">
        <v>2</v>
      </c>
    </row>
    <row r="49" spans="1:18" s="107" customFormat="1" x14ac:dyDescent="0.2">
      <c r="A49" s="116" t="s">
        <v>294</v>
      </c>
      <c r="B49" s="116" t="s">
        <v>295</v>
      </c>
      <c r="C49" s="116" t="s">
        <v>296</v>
      </c>
      <c r="D49" s="197">
        <v>1</v>
      </c>
      <c r="E49" s="73">
        <v>1127293</v>
      </c>
      <c r="F49" s="73">
        <v>1127293</v>
      </c>
      <c r="G49" s="73">
        <v>433</v>
      </c>
      <c r="H49" s="73">
        <v>433</v>
      </c>
      <c r="I49" s="73">
        <v>1</v>
      </c>
    </row>
    <row r="50" spans="1:18" s="107" customFormat="1" x14ac:dyDescent="0.2">
      <c r="A50" s="118" t="s">
        <v>269</v>
      </c>
      <c r="B50" s="118" t="s">
        <v>270</v>
      </c>
      <c r="C50" s="118" t="s">
        <v>271</v>
      </c>
      <c r="D50" s="198">
        <v>0.3</v>
      </c>
      <c r="E50" s="74">
        <v>3932515</v>
      </c>
      <c r="F50" s="74">
        <v>1179754.5</v>
      </c>
      <c r="G50" s="74">
        <v>93.85</v>
      </c>
      <c r="H50" s="74">
        <v>296</v>
      </c>
      <c r="I50" s="74">
        <v>4</v>
      </c>
      <c r="K50" s="120"/>
    </row>
    <row r="51" spans="1:18" s="107" customFormat="1" x14ac:dyDescent="0.2">
      <c r="A51" s="116" t="s">
        <v>278</v>
      </c>
      <c r="B51" s="116" t="s">
        <v>279</v>
      </c>
      <c r="C51" s="116" t="s">
        <v>280</v>
      </c>
      <c r="D51" s="197">
        <v>4.5</v>
      </c>
      <c r="E51" s="73">
        <v>712410</v>
      </c>
      <c r="F51" s="73">
        <v>3205845</v>
      </c>
      <c r="G51" s="73">
        <v>45</v>
      </c>
      <c r="H51" s="73">
        <v>10</v>
      </c>
      <c r="I51" s="73">
        <v>1</v>
      </c>
      <c r="K51" s="120"/>
      <c r="L51" s="117"/>
      <c r="M51" s="117"/>
      <c r="N51" s="117"/>
      <c r="O51" s="124"/>
      <c r="Q51" s="113"/>
      <c r="R51" s="114"/>
    </row>
    <row r="52" spans="1:18" s="107" customFormat="1" x14ac:dyDescent="0.2">
      <c r="A52" s="118" t="s">
        <v>301</v>
      </c>
      <c r="B52" s="118" t="s">
        <v>302</v>
      </c>
      <c r="C52" s="118" t="s">
        <v>303</v>
      </c>
      <c r="D52" s="198">
        <v>0.1</v>
      </c>
      <c r="E52" s="74">
        <v>7347565</v>
      </c>
      <c r="F52" s="74">
        <v>727408.94</v>
      </c>
      <c r="G52" s="74">
        <v>14.26</v>
      </c>
      <c r="H52" s="74">
        <v>144</v>
      </c>
      <c r="I52" s="74">
        <v>3</v>
      </c>
      <c r="K52" s="120"/>
      <c r="L52" s="117"/>
      <c r="M52" s="117"/>
      <c r="N52" s="117"/>
      <c r="O52" s="124"/>
      <c r="Q52" s="113"/>
      <c r="R52" s="114"/>
    </row>
    <row r="53" spans="1:18" s="107" customFormat="1" x14ac:dyDescent="0.2">
      <c r="A53" s="116" t="s">
        <v>272</v>
      </c>
      <c r="B53" s="116" t="s">
        <v>273</v>
      </c>
      <c r="C53" s="116" t="s">
        <v>274</v>
      </c>
      <c r="D53" s="197">
        <v>0.32</v>
      </c>
      <c r="E53" s="73">
        <v>1229712</v>
      </c>
      <c r="F53" s="73">
        <v>393507.84000000003</v>
      </c>
      <c r="G53" s="73">
        <v>6.32</v>
      </c>
      <c r="H53" s="73">
        <v>20</v>
      </c>
      <c r="I53" s="73">
        <v>3</v>
      </c>
      <c r="K53" s="120"/>
      <c r="L53" s="117"/>
      <c r="M53" s="117"/>
      <c r="N53" s="117"/>
      <c r="O53" s="124"/>
      <c r="Q53" s="113"/>
      <c r="R53" s="114"/>
    </row>
    <row r="54" spans="1:18" s="107" customFormat="1" x14ac:dyDescent="0.2">
      <c r="A54" s="118" t="s">
        <v>261</v>
      </c>
      <c r="B54" s="118" t="s">
        <v>262</v>
      </c>
      <c r="C54" s="118" t="s">
        <v>263</v>
      </c>
      <c r="D54" s="198">
        <v>2.0099999999999998</v>
      </c>
      <c r="E54" s="74">
        <v>692542</v>
      </c>
      <c r="F54" s="74">
        <v>1392009.42</v>
      </c>
      <c r="G54" s="74">
        <v>4.0199999999999996</v>
      </c>
      <c r="H54" s="74">
        <v>2</v>
      </c>
      <c r="I54" s="74">
        <v>1</v>
      </c>
      <c r="K54" s="120"/>
      <c r="L54" s="117"/>
      <c r="M54" s="117"/>
      <c r="N54" s="117"/>
      <c r="O54" s="124"/>
      <c r="Q54" s="113"/>
      <c r="R54" s="114"/>
    </row>
    <row r="55" spans="1:18" s="107" customFormat="1" x14ac:dyDescent="0.2">
      <c r="A55" s="116" t="s">
        <v>249</v>
      </c>
      <c r="B55" s="116" t="s">
        <v>250</v>
      </c>
      <c r="C55" s="116" t="s">
        <v>251</v>
      </c>
      <c r="D55" s="197">
        <v>6.99</v>
      </c>
      <c r="E55" s="73">
        <v>1254960</v>
      </c>
      <c r="F55" s="73">
        <v>8772170.4000000004</v>
      </c>
      <c r="G55" s="73">
        <v>0</v>
      </c>
      <c r="H55" s="73">
        <v>0</v>
      </c>
      <c r="I55" s="73">
        <v>0</v>
      </c>
      <c r="L55" s="117"/>
      <c r="M55" s="117"/>
      <c r="N55" s="117"/>
      <c r="O55" s="124"/>
      <c r="Q55" s="113"/>
      <c r="R55" s="114"/>
    </row>
    <row r="56" spans="1:18" s="107" customFormat="1" x14ac:dyDescent="0.2">
      <c r="A56" s="118" t="s">
        <v>281</v>
      </c>
      <c r="B56" s="118" t="s">
        <v>282</v>
      </c>
      <c r="C56" s="118" t="s">
        <v>283</v>
      </c>
      <c r="D56" s="198">
        <v>40</v>
      </c>
      <c r="E56" s="74">
        <v>69531</v>
      </c>
      <c r="F56" s="74">
        <v>2781240</v>
      </c>
      <c r="G56" s="74">
        <v>0</v>
      </c>
      <c r="H56" s="74">
        <v>0</v>
      </c>
      <c r="I56" s="74">
        <v>0</v>
      </c>
    </row>
    <row r="57" spans="1:18" s="107" customFormat="1" x14ac:dyDescent="0.2">
      <c r="A57" s="116" t="s">
        <v>284</v>
      </c>
      <c r="B57" s="116" t="s">
        <v>285</v>
      </c>
      <c r="C57" s="116" t="s">
        <v>286</v>
      </c>
      <c r="D57" s="197">
        <v>0.11</v>
      </c>
      <c r="E57" s="73">
        <v>1134022</v>
      </c>
      <c r="F57" s="73">
        <v>124742.42</v>
      </c>
      <c r="G57" s="73">
        <v>0</v>
      </c>
      <c r="H57" s="73">
        <v>0</v>
      </c>
      <c r="I57" s="73">
        <v>0</v>
      </c>
    </row>
    <row r="58" spans="1:18" s="107" customFormat="1" x14ac:dyDescent="0.2">
      <c r="A58" s="116" t="s">
        <v>287</v>
      </c>
      <c r="B58" s="116" t="s">
        <v>288</v>
      </c>
      <c r="C58" s="116" t="s">
        <v>289</v>
      </c>
      <c r="D58" s="197">
        <v>16.3</v>
      </c>
      <c r="E58" s="73">
        <v>953795</v>
      </c>
      <c r="F58" s="73">
        <v>15546858.5</v>
      </c>
      <c r="G58" s="73">
        <v>0</v>
      </c>
      <c r="H58" s="73">
        <v>0</v>
      </c>
      <c r="I58" s="73">
        <v>0</v>
      </c>
    </row>
    <row r="59" spans="1:18" s="107" customFormat="1" x14ac:dyDescent="0.2">
      <c r="A59" s="118" t="s">
        <v>290</v>
      </c>
      <c r="B59" s="118" t="s">
        <v>291</v>
      </c>
      <c r="C59" s="118" t="s">
        <v>292</v>
      </c>
      <c r="D59" s="198">
        <v>17</v>
      </c>
      <c r="E59" s="74">
        <v>686798</v>
      </c>
      <c r="F59" s="74">
        <v>11675566</v>
      </c>
      <c r="G59" s="74">
        <v>0</v>
      </c>
      <c r="H59" s="74">
        <v>0</v>
      </c>
      <c r="I59" s="74">
        <v>0</v>
      </c>
    </row>
    <row r="60" spans="1:18" s="107" customFormat="1" x14ac:dyDescent="0.2">
      <c r="A60" s="116" t="s">
        <v>145</v>
      </c>
      <c r="B60" s="116" t="s">
        <v>146</v>
      </c>
      <c r="C60" s="116" t="s">
        <v>293</v>
      </c>
      <c r="D60" s="197">
        <v>17.95</v>
      </c>
      <c r="E60" s="73">
        <v>202437</v>
      </c>
      <c r="F60" s="73">
        <v>3633744.15</v>
      </c>
      <c r="G60" s="73">
        <v>0</v>
      </c>
      <c r="H60" s="73">
        <v>0</v>
      </c>
      <c r="I60" s="73">
        <v>0</v>
      </c>
      <c r="J60" s="112"/>
    </row>
    <row r="61" spans="1:18" s="107" customFormat="1" x14ac:dyDescent="0.2">
      <c r="A61" s="118" t="s">
        <v>304</v>
      </c>
      <c r="B61" s="118" t="s">
        <v>305</v>
      </c>
      <c r="C61" s="233" t="s">
        <v>306</v>
      </c>
      <c r="D61" s="234">
        <v>2.5099999999999998</v>
      </c>
      <c r="E61" s="74">
        <v>9086</v>
      </c>
      <c r="F61" s="74">
        <v>22805.86</v>
      </c>
      <c r="G61" s="74">
        <v>0</v>
      </c>
      <c r="H61" s="74">
        <v>0</v>
      </c>
      <c r="I61" s="74">
        <v>0</v>
      </c>
      <c r="J61" s="112"/>
    </row>
    <row r="62" spans="1:18" s="107" customFormat="1" x14ac:dyDescent="0.2">
      <c r="A62" s="116" t="s">
        <v>304</v>
      </c>
      <c r="B62" s="116" t="s">
        <v>307</v>
      </c>
      <c r="C62" s="282" t="s">
        <v>308</v>
      </c>
      <c r="D62" s="232"/>
      <c r="E62" s="73">
        <v>537</v>
      </c>
      <c r="F62" s="73">
        <v>32746.26</v>
      </c>
      <c r="G62" s="73">
        <v>0</v>
      </c>
      <c r="H62" s="73">
        <v>0</v>
      </c>
      <c r="I62" s="73">
        <v>0</v>
      </c>
      <c r="J62" s="112"/>
    </row>
    <row r="63" spans="1:18" s="107" customFormat="1" ht="25.5" x14ac:dyDescent="0.2">
      <c r="A63" s="127" t="s">
        <v>134</v>
      </c>
      <c r="B63" s="128"/>
      <c r="C63" s="128"/>
      <c r="D63" s="199"/>
      <c r="E63" s="129"/>
      <c r="F63" s="131">
        <f>SUM(F36:F62)</f>
        <v>260110256.41000006</v>
      </c>
      <c r="G63" s="131">
        <f>SUM(G36:G62)</f>
        <v>1840453.6400000006</v>
      </c>
      <c r="H63" s="131">
        <f>SUM(H36:H62)</f>
        <v>317674</v>
      </c>
      <c r="I63" s="131">
        <f>SUM(I36:I62)</f>
        <v>323</v>
      </c>
      <c r="K63" s="115"/>
      <c r="L63" s="115"/>
      <c r="M63" s="115"/>
      <c r="N63" s="115"/>
      <c r="O63" s="115"/>
      <c r="P63" s="115"/>
    </row>
    <row r="64" spans="1:18" s="107" customFormat="1" x14ac:dyDescent="0.2">
      <c r="A64" s="121"/>
      <c r="B64" s="121"/>
      <c r="C64" s="121"/>
      <c r="D64" s="202"/>
      <c r="E64" s="122"/>
      <c r="F64" s="122"/>
      <c r="G64" s="125"/>
      <c r="H64" s="125"/>
      <c r="I64" s="125"/>
      <c r="K64" s="115"/>
      <c r="L64" s="115"/>
      <c r="M64" s="115"/>
      <c r="N64" s="115"/>
      <c r="O64" s="115"/>
      <c r="P64" s="115"/>
    </row>
    <row r="65" spans="1:16" s="107" customFormat="1" x14ac:dyDescent="0.2">
      <c r="A65" s="121"/>
      <c r="B65" s="121"/>
      <c r="C65" s="121"/>
      <c r="D65" s="202"/>
      <c r="E65" s="122"/>
      <c r="F65" s="122"/>
      <c r="G65" s="125"/>
      <c r="H65" s="125"/>
      <c r="I65" s="125"/>
      <c r="K65" s="115"/>
      <c r="L65" s="115"/>
      <c r="M65" s="115"/>
      <c r="N65" s="115"/>
      <c r="O65" s="115"/>
      <c r="P65" s="115"/>
    </row>
    <row r="66" spans="1:16" s="107" customFormat="1" ht="25.5" x14ac:dyDescent="0.2">
      <c r="A66" s="103" t="s">
        <v>93</v>
      </c>
      <c r="B66" s="103"/>
      <c r="C66" s="103"/>
      <c r="D66" s="195"/>
      <c r="E66" s="104"/>
      <c r="F66" s="104"/>
      <c r="G66" s="111"/>
      <c r="H66" s="111"/>
      <c r="I66" s="112"/>
      <c r="J66" s="115"/>
      <c r="K66" s="115"/>
      <c r="L66" s="115"/>
      <c r="M66" s="115"/>
      <c r="N66" s="115"/>
      <c r="O66" s="115"/>
      <c r="P66" s="115"/>
    </row>
    <row r="67" spans="1:16" s="107" customFormat="1" ht="89.25" x14ac:dyDescent="0.2">
      <c r="A67" s="127" t="s">
        <v>79</v>
      </c>
      <c r="B67" s="130" t="s">
        <v>133</v>
      </c>
      <c r="C67" s="130" t="s">
        <v>55</v>
      </c>
      <c r="D67" s="196" t="s">
        <v>564</v>
      </c>
      <c r="E67" s="126" t="s">
        <v>565</v>
      </c>
      <c r="F67" s="126" t="s">
        <v>566</v>
      </c>
      <c r="G67" s="126" t="s">
        <v>81</v>
      </c>
      <c r="H67" s="126" t="s">
        <v>82</v>
      </c>
      <c r="I67" s="126" t="s">
        <v>83</v>
      </c>
      <c r="J67" s="115"/>
      <c r="K67" s="115"/>
      <c r="L67" s="115"/>
      <c r="M67" s="115"/>
      <c r="N67" s="115"/>
      <c r="O67" s="115"/>
      <c r="P67" s="115"/>
    </row>
    <row r="68" spans="1:16" s="107" customFormat="1" x14ac:dyDescent="0.2">
      <c r="A68" s="116" t="s">
        <v>332</v>
      </c>
      <c r="B68" s="116" t="s">
        <v>333</v>
      </c>
      <c r="C68" s="116" t="s">
        <v>334</v>
      </c>
      <c r="D68" s="197">
        <v>106.2</v>
      </c>
      <c r="E68" s="73">
        <v>33000</v>
      </c>
      <c r="F68" s="73">
        <v>35046000</v>
      </c>
      <c r="G68" s="73">
        <v>1521951.1</v>
      </c>
      <c r="H68" s="73">
        <v>1435</v>
      </c>
      <c r="I68" s="73">
        <v>8</v>
      </c>
      <c r="J68" s="115"/>
      <c r="K68" s="115"/>
      <c r="L68" s="115"/>
      <c r="M68" s="115"/>
      <c r="N68" s="115"/>
      <c r="O68" s="115"/>
      <c r="P68" s="115"/>
    </row>
    <row r="69" spans="1:16" s="107" customFormat="1" x14ac:dyDescent="0.2">
      <c r="A69" s="118" t="s">
        <v>320</v>
      </c>
      <c r="B69" s="118" t="s">
        <v>321</v>
      </c>
      <c r="C69" s="118" t="s">
        <v>322</v>
      </c>
      <c r="D69" s="198">
        <v>108.91</v>
      </c>
      <c r="E69" s="74">
        <v>30158</v>
      </c>
      <c r="F69" s="74">
        <v>32845077.800000001</v>
      </c>
      <c r="G69" s="74">
        <v>336384.5</v>
      </c>
      <c r="H69" s="74">
        <v>309</v>
      </c>
      <c r="I69" s="74">
        <v>4</v>
      </c>
      <c r="J69" s="115"/>
      <c r="K69" s="115"/>
      <c r="L69" s="115"/>
      <c r="M69" s="115"/>
      <c r="N69" s="115"/>
      <c r="O69" s="115"/>
      <c r="P69" s="115"/>
    </row>
    <row r="70" spans="1:16" s="107" customFormat="1" x14ac:dyDescent="0.2">
      <c r="A70" s="116" t="s">
        <v>529</v>
      </c>
      <c r="B70" s="116" t="s">
        <v>530</v>
      </c>
      <c r="C70" s="116" t="s">
        <v>546</v>
      </c>
      <c r="D70" s="197">
        <v>101</v>
      </c>
      <c r="E70" s="73">
        <v>51218</v>
      </c>
      <c r="F70" s="73">
        <v>51730180</v>
      </c>
      <c r="G70" s="73">
        <v>290904.3</v>
      </c>
      <c r="H70" s="73">
        <v>288</v>
      </c>
      <c r="I70" s="73">
        <v>4</v>
      </c>
      <c r="J70" s="115"/>
      <c r="K70" s="115"/>
      <c r="L70" s="115"/>
      <c r="M70" s="115"/>
      <c r="N70" s="115"/>
      <c r="O70" s="115"/>
      <c r="P70" s="115"/>
    </row>
    <row r="71" spans="1:16" s="107" customFormat="1" x14ac:dyDescent="0.2">
      <c r="A71" s="118" t="s">
        <v>433</v>
      </c>
      <c r="B71" s="118" t="s">
        <v>434</v>
      </c>
      <c r="C71" s="118" t="s">
        <v>435</v>
      </c>
      <c r="D71" s="198">
        <v>103.15</v>
      </c>
      <c r="E71" s="74">
        <v>42897</v>
      </c>
      <c r="F71" s="74">
        <v>44248255.5</v>
      </c>
      <c r="G71" s="74">
        <v>82530</v>
      </c>
      <c r="H71" s="74">
        <v>80</v>
      </c>
      <c r="I71" s="74">
        <v>3</v>
      </c>
      <c r="J71" s="115"/>
      <c r="K71" s="115"/>
      <c r="L71" s="115"/>
      <c r="M71" s="115"/>
      <c r="N71" s="115"/>
      <c r="O71" s="115"/>
      <c r="P71" s="115"/>
    </row>
    <row r="72" spans="1:16" s="107" customFormat="1" x14ac:dyDescent="0.2">
      <c r="A72" s="116" t="s">
        <v>515</v>
      </c>
      <c r="B72" s="116" t="s">
        <v>516</v>
      </c>
      <c r="C72" s="116" t="s">
        <v>517</v>
      </c>
      <c r="D72" s="197">
        <v>100.41</v>
      </c>
      <c r="E72" s="73">
        <v>24000</v>
      </c>
      <c r="F72" s="73">
        <v>24098400</v>
      </c>
      <c r="G72" s="73">
        <v>60246</v>
      </c>
      <c r="H72" s="73">
        <v>60</v>
      </c>
      <c r="I72" s="73">
        <v>1</v>
      </c>
      <c r="J72" s="115"/>
      <c r="K72" s="115"/>
      <c r="L72" s="115"/>
      <c r="M72" s="115"/>
      <c r="N72" s="115"/>
      <c r="O72" s="115"/>
      <c r="P72" s="115"/>
    </row>
    <row r="73" spans="1:16" s="107" customFormat="1" x14ac:dyDescent="0.2">
      <c r="A73" s="118" t="s">
        <v>415</v>
      </c>
      <c r="B73" s="118" t="s">
        <v>416</v>
      </c>
      <c r="C73" s="118" t="s">
        <v>417</v>
      </c>
      <c r="D73" s="198">
        <v>101.75</v>
      </c>
      <c r="E73" s="74">
        <v>73000</v>
      </c>
      <c r="F73" s="74">
        <v>59422000</v>
      </c>
      <c r="G73" s="74">
        <v>48840</v>
      </c>
      <c r="H73" s="74">
        <v>60</v>
      </c>
      <c r="I73" s="74">
        <v>4</v>
      </c>
      <c r="J73" s="115"/>
      <c r="K73" s="115"/>
      <c r="L73" s="115"/>
      <c r="M73" s="115"/>
      <c r="N73" s="115"/>
      <c r="O73" s="115"/>
      <c r="P73" s="115"/>
    </row>
    <row r="74" spans="1:16" s="107" customFormat="1" x14ac:dyDescent="0.2">
      <c r="A74" s="116" t="s">
        <v>382</v>
      </c>
      <c r="B74" s="116" t="s">
        <v>383</v>
      </c>
      <c r="C74" s="116" t="s">
        <v>384</v>
      </c>
      <c r="D74" s="232">
        <v>109</v>
      </c>
      <c r="E74" s="73">
        <v>792909</v>
      </c>
      <c r="F74" s="73">
        <v>86427081</v>
      </c>
      <c r="G74" s="73">
        <v>19729</v>
      </c>
      <c r="H74" s="73">
        <v>181</v>
      </c>
      <c r="I74" s="73">
        <v>2</v>
      </c>
      <c r="J74" s="115"/>
      <c r="K74" s="115"/>
      <c r="L74" s="115"/>
      <c r="M74" s="115"/>
      <c r="N74" s="115"/>
      <c r="O74" s="115"/>
      <c r="P74" s="115"/>
    </row>
    <row r="75" spans="1:16" s="107" customFormat="1" x14ac:dyDescent="0.2">
      <c r="A75" s="118" t="s">
        <v>24</v>
      </c>
      <c r="B75" s="118" t="s">
        <v>309</v>
      </c>
      <c r="C75" s="118" t="s">
        <v>310</v>
      </c>
      <c r="D75" s="198">
        <v>99.55</v>
      </c>
      <c r="E75" s="74">
        <v>14055683</v>
      </c>
      <c r="F75" s="74">
        <v>52191772.950000003</v>
      </c>
      <c r="G75" s="74">
        <v>16104.42</v>
      </c>
      <c r="H75" s="74">
        <v>2415</v>
      </c>
      <c r="I75" s="74">
        <v>15</v>
      </c>
      <c r="J75" s="115"/>
      <c r="K75" s="115"/>
      <c r="L75" s="115"/>
      <c r="M75" s="115"/>
      <c r="N75" s="115"/>
      <c r="O75" s="115"/>
      <c r="P75" s="115"/>
    </row>
    <row r="76" spans="1:16" s="107" customFormat="1" x14ac:dyDescent="0.2">
      <c r="A76" s="116" t="s">
        <v>403</v>
      </c>
      <c r="B76" s="116" t="s">
        <v>404</v>
      </c>
      <c r="C76" s="116" t="s">
        <v>405</v>
      </c>
      <c r="D76" s="197">
        <v>113</v>
      </c>
      <c r="E76" s="73">
        <v>30000</v>
      </c>
      <c r="F76" s="73">
        <v>33900000</v>
      </c>
      <c r="G76" s="73">
        <v>4520</v>
      </c>
      <c r="H76" s="73">
        <v>4</v>
      </c>
      <c r="I76" s="73">
        <v>1</v>
      </c>
      <c r="J76" s="115"/>
      <c r="K76" s="115"/>
      <c r="L76" s="115"/>
      <c r="M76" s="115"/>
      <c r="N76" s="115"/>
      <c r="O76" s="115"/>
      <c r="P76" s="115"/>
    </row>
    <row r="77" spans="1:16" s="107" customFormat="1" x14ac:dyDescent="0.2">
      <c r="A77" s="118" t="s">
        <v>335</v>
      </c>
      <c r="B77" s="118" t="s">
        <v>336</v>
      </c>
      <c r="C77" s="118" t="s">
        <v>337</v>
      </c>
      <c r="D77" s="198">
        <v>80.5</v>
      </c>
      <c r="E77" s="74">
        <v>215107</v>
      </c>
      <c r="F77" s="74">
        <v>3463222.7</v>
      </c>
      <c r="G77" s="74">
        <v>2729.56</v>
      </c>
      <c r="H77" s="74">
        <v>155</v>
      </c>
      <c r="I77" s="74">
        <v>19</v>
      </c>
      <c r="J77" s="115"/>
      <c r="K77" s="115"/>
      <c r="L77" s="115"/>
      <c r="M77" s="115"/>
      <c r="N77" s="115"/>
      <c r="O77" s="115"/>
      <c r="P77" s="115"/>
    </row>
    <row r="78" spans="1:16" s="107" customFormat="1" x14ac:dyDescent="0.2">
      <c r="A78" s="116" t="s">
        <v>353</v>
      </c>
      <c r="B78" s="116" t="s">
        <v>354</v>
      </c>
      <c r="C78" s="116" t="s">
        <v>355</v>
      </c>
      <c r="D78" s="197">
        <v>35</v>
      </c>
      <c r="E78" s="73">
        <v>4662470</v>
      </c>
      <c r="F78" s="73">
        <v>16318645</v>
      </c>
      <c r="G78" s="73">
        <v>1400</v>
      </c>
      <c r="H78" s="73">
        <v>400</v>
      </c>
      <c r="I78" s="73">
        <v>1</v>
      </c>
      <c r="J78" s="115"/>
      <c r="K78" s="115"/>
      <c r="L78" s="115"/>
      <c r="M78" s="115"/>
      <c r="N78" s="115"/>
      <c r="O78" s="115"/>
      <c r="P78" s="115"/>
    </row>
    <row r="79" spans="1:16" s="107" customFormat="1" x14ac:dyDescent="0.2">
      <c r="A79" s="118" t="s">
        <v>173</v>
      </c>
      <c r="B79" s="118" t="s">
        <v>311</v>
      </c>
      <c r="C79" s="118" t="s">
        <v>312</v>
      </c>
      <c r="D79" s="198">
        <v>99.5</v>
      </c>
      <c r="E79" s="74">
        <v>2000</v>
      </c>
      <c r="F79" s="74">
        <v>1990000</v>
      </c>
      <c r="G79" s="74">
        <v>0</v>
      </c>
      <c r="H79" s="74">
        <v>0</v>
      </c>
      <c r="I79" s="74">
        <v>0</v>
      </c>
      <c r="J79" s="115"/>
      <c r="K79" s="115"/>
      <c r="L79" s="115"/>
      <c r="M79" s="115"/>
      <c r="N79" s="115"/>
      <c r="O79" s="115"/>
      <c r="P79" s="115"/>
    </row>
    <row r="80" spans="1:16" s="107" customFormat="1" x14ac:dyDescent="0.2">
      <c r="A80" s="116" t="s">
        <v>344</v>
      </c>
      <c r="B80" s="116" t="s">
        <v>345</v>
      </c>
      <c r="C80" s="116" t="s">
        <v>346</v>
      </c>
      <c r="D80" s="232">
        <v>101.35</v>
      </c>
      <c r="E80" s="73">
        <v>34150</v>
      </c>
      <c r="F80" s="73">
        <v>34611025</v>
      </c>
      <c r="G80" s="73">
        <v>0</v>
      </c>
      <c r="H80" s="73">
        <v>0</v>
      </c>
      <c r="I80" s="73">
        <v>0</v>
      </c>
      <c r="J80" s="115"/>
      <c r="K80" s="115"/>
      <c r="L80" s="115"/>
      <c r="M80" s="115"/>
      <c r="N80" s="115"/>
      <c r="O80" s="115"/>
      <c r="P80" s="115"/>
    </row>
    <row r="81" spans="1:16" s="107" customFormat="1" x14ac:dyDescent="0.2">
      <c r="A81" s="118" t="s">
        <v>326</v>
      </c>
      <c r="B81" s="118" t="s">
        <v>327</v>
      </c>
      <c r="C81" s="118" t="s">
        <v>328</v>
      </c>
      <c r="D81" s="234">
        <v>123</v>
      </c>
      <c r="E81" s="74">
        <v>134300</v>
      </c>
      <c r="F81" s="74">
        <v>68931717.810000002</v>
      </c>
      <c r="G81" s="74">
        <v>0</v>
      </c>
      <c r="H81" s="74">
        <v>0</v>
      </c>
      <c r="I81" s="74">
        <v>0</v>
      </c>
      <c r="J81" s="115"/>
      <c r="K81" s="115"/>
      <c r="L81" s="115"/>
      <c r="M81" s="115"/>
      <c r="N81" s="115"/>
      <c r="O81" s="115"/>
      <c r="P81" s="115"/>
    </row>
    <row r="82" spans="1:16" s="107" customFormat="1" x14ac:dyDescent="0.2">
      <c r="A82" s="116" t="s">
        <v>347</v>
      </c>
      <c r="B82" s="116" t="s">
        <v>348</v>
      </c>
      <c r="C82" s="116" t="s">
        <v>349</v>
      </c>
      <c r="D82" s="232"/>
      <c r="E82" s="73">
        <v>148000</v>
      </c>
      <c r="F82" s="73">
        <v>61758920</v>
      </c>
      <c r="G82" s="73">
        <v>0</v>
      </c>
      <c r="H82" s="73">
        <v>0</v>
      </c>
      <c r="I82" s="73">
        <v>0</v>
      </c>
      <c r="J82" s="115"/>
      <c r="K82" s="115"/>
      <c r="L82" s="115"/>
      <c r="M82" s="115"/>
      <c r="N82" s="115"/>
      <c r="O82" s="115"/>
      <c r="P82" s="115"/>
    </row>
    <row r="83" spans="1:16" s="107" customFormat="1" x14ac:dyDescent="0.2">
      <c r="A83" s="118" t="s">
        <v>350</v>
      </c>
      <c r="B83" s="118" t="s">
        <v>351</v>
      </c>
      <c r="C83" s="118" t="s">
        <v>352</v>
      </c>
      <c r="D83" s="234">
        <v>102</v>
      </c>
      <c r="E83" s="74">
        <v>102000</v>
      </c>
      <c r="F83" s="74">
        <v>43414851.600000001</v>
      </c>
      <c r="G83" s="74">
        <v>0</v>
      </c>
      <c r="H83" s="74">
        <v>0</v>
      </c>
      <c r="I83" s="74">
        <v>0</v>
      </c>
      <c r="J83" s="115"/>
      <c r="K83" s="115"/>
      <c r="L83" s="115"/>
      <c r="M83" s="115"/>
      <c r="N83" s="115"/>
      <c r="O83" s="115"/>
      <c r="P83" s="115"/>
    </row>
    <row r="84" spans="1:16" s="107" customFormat="1" x14ac:dyDescent="0.2">
      <c r="A84" s="116" t="s">
        <v>356</v>
      </c>
      <c r="B84" s="116" t="s">
        <v>357</v>
      </c>
      <c r="C84" s="116" t="s">
        <v>358</v>
      </c>
      <c r="D84" s="232"/>
      <c r="E84" s="73">
        <v>5058</v>
      </c>
      <c r="F84" s="73">
        <v>505800000</v>
      </c>
      <c r="G84" s="73">
        <v>0</v>
      </c>
      <c r="H84" s="73">
        <v>0</v>
      </c>
      <c r="I84" s="73">
        <v>0</v>
      </c>
      <c r="J84" s="115"/>
      <c r="K84" s="115"/>
      <c r="L84" s="115"/>
      <c r="M84" s="115"/>
      <c r="N84" s="115"/>
      <c r="O84" s="115"/>
      <c r="P84" s="115"/>
    </row>
    <row r="85" spans="1:16" s="107" customFormat="1" x14ac:dyDescent="0.2">
      <c r="A85" s="118" t="s">
        <v>359</v>
      </c>
      <c r="B85" s="118" t="s">
        <v>360</v>
      </c>
      <c r="C85" s="118" t="s">
        <v>361</v>
      </c>
      <c r="D85" s="234"/>
      <c r="E85" s="74">
        <v>5058</v>
      </c>
      <c r="F85" s="74">
        <v>505800000</v>
      </c>
      <c r="G85" s="74">
        <v>0</v>
      </c>
      <c r="H85" s="74">
        <v>0</v>
      </c>
      <c r="I85" s="74">
        <v>0</v>
      </c>
      <c r="J85" s="115"/>
      <c r="K85" s="115"/>
      <c r="L85" s="115"/>
      <c r="M85" s="115"/>
      <c r="N85" s="115"/>
      <c r="O85" s="115"/>
      <c r="P85" s="115"/>
    </row>
    <row r="86" spans="1:16" s="107" customFormat="1" x14ac:dyDescent="0.2">
      <c r="A86" s="116" t="s">
        <v>418</v>
      </c>
      <c r="B86" s="116" t="s">
        <v>419</v>
      </c>
      <c r="C86" s="116" t="s">
        <v>420</v>
      </c>
      <c r="D86" s="232"/>
      <c r="E86" s="73">
        <v>4246</v>
      </c>
      <c r="F86" s="73">
        <v>424600000</v>
      </c>
      <c r="G86" s="73">
        <v>0</v>
      </c>
      <c r="H86" s="73">
        <v>0</v>
      </c>
      <c r="I86" s="73">
        <v>0</v>
      </c>
      <c r="J86" s="115"/>
      <c r="K86" s="115"/>
      <c r="L86" s="115"/>
      <c r="M86" s="115"/>
      <c r="N86" s="115"/>
      <c r="O86" s="115"/>
      <c r="P86" s="115"/>
    </row>
    <row r="87" spans="1:16" s="107" customFormat="1" x14ac:dyDescent="0.2">
      <c r="A87" s="118" t="s">
        <v>418</v>
      </c>
      <c r="B87" s="118" t="s">
        <v>431</v>
      </c>
      <c r="C87" s="118" t="s">
        <v>432</v>
      </c>
      <c r="D87" s="234"/>
      <c r="E87" s="74">
        <v>1270</v>
      </c>
      <c r="F87" s="74">
        <v>127000000</v>
      </c>
      <c r="G87" s="74">
        <v>0</v>
      </c>
      <c r="H87" s="74">
        <v>0</v>
      </c>
      <c r="I87" s="74">
        <v>0</v>
      </c>
      <c r="J87" s="115"/>
      <c r="K87" s="115"/>
      <c r="L87" s="115"/>
      <c r="M87" s="115"/>
      <c r="N87" s="115"/>
      <c r="O87" s="115"/>
      <c r="P87" s="115"/>
    </row>
    <row r="88" spans="1:16" s="107" customFormat="1" x14ac:dyDescent="0.2">
      <c r="A88" s="116" t="s">
        <v>362</v>
      </c>
      <c r="B88" s="116" t="s">
        <v>363</v>
      </c>
      <c r="C88" s="116" t="s">
        <v>364</v>
      </c>
      <c r="D88" s="232"/>
      <c r="E88" s="73">
        <v>200000</v>
      </c>
      <c r="F88" s="73">
        <v>20000000</v>
      </c>
      <c r="G88" s="73">
        <v>0</v>
      </c>
      <c r="H88" s="73">
        <v>0</v>
      </c>
      <c r="I88" s="73">
        <v>0</v>
      </c>
      <c r="J88" s="115"/>
      <c r="K88" s="115"/>
      <c r="L88" s="115"/>
      <c r="M88" s="115"/>
      <c r="N88" s="115"/>
      <c r="O88" s="115"/>
      <c r="P88" s="115"/>
    </row>
    <row r="89" spans="1:16" s="107" customFormat="1" x14ac:dyDescent="0.2">
      <c r="A89" s="118" t="s">
        <v>365</v>
      </c>
      <c r="B89" s="118" t="s">
        <v>366</v>
      </c>
      <c r="C89" s="118" t="s">
        <v>367</v>
      </c>
      <c r="D89" s="234">
        <v>100</v>
      </c>
      <c r="E89" s="74">
        <v>137900</v>
      </c>
      <c r="F89" s="74">
        <v>13790000</v>
      </c>
      <c r="G89" s="74">
        <v>0</v>
      </c>
      <c r="H89" s="74">
        <v>0</v>
      </c>
      <c r="I89" s="74">
        <v>0</v>
      </c>
      <c r="J89" s="115"/>
      <c r="K89" s="115"/>
      <c r="L89" s="115"/>
      <c r="M89" s="115"/>
      <c r="N89" s="115"/>
      <c r="O89" s="115"/>
      <c r="P89" s="115"/>
    </row>
    <row r="90" spans="1:16" s="107" customFormat="1" x14ac:dyDescent="0.2">
      <c r="A90" s="116" t="s">
        <v>518</v>
      </c>
      <c r="B90" s="116" t="s">
        <v>519</v>
      </c>
      <c r="C90" s="116" t="s">
        <v>520</v>
      </c>
      <c r="D90" s="232"/>
      <c r="E90" s="73">
        <v>146220</v>
      </c>
      <c r="F90" s="73">
        <v>14622000</v>
      </c>
      <c r="G90" s="73">
        <v>0</v>
      </c>
      <c r="H90" s="73">
        <v>0</v>
      </c>
      <c r="I90" s="73">
        <v>0</v>
      </c>
      <c r="J90" s="115"/>
      <c r="K90" s="115"/>
      <c r="L90" s="115"/>
      <c r="M90" s="115"/>
      <c r="N90" s="115"/>
      <c r="O90" s="115"/>
      <c r="P90" s="115"/>
    </row>
    <row r="91" spans="1:16" s="107" customFormat="1" x14ac:dyDescent="0.2">
      <c r="A91" s="118" t="s">
        <v>368</v>
      </c>
      <c r="B91" s="118" t="s">
        <v>369</v>
      </c>
      <c r="C91" s="118" t="s">
        <v>370</v>
      </c>
      <c r="D91" s="234"/>
      <c r="E91" s="74">
        <v>100396</v>
      </c>
      <c r="F91" s="74">
        <v>78882.14</v>
      </c>
      <c r="G91" s="74">
        <v>0</v>
      </c>
      <c r="H91" s="74">
        <v>0</v>
      </c>
      <c r="I91" s="74">
        <v>0</v>
      </c>
      <c r="J91" s="115"/>
      <c r="K91" s="115"/>
      <c r="L91" s="115"/>
      <c r="M91" s="115"/>
      <c r="N91" s="115"/>
      <c r="O91" s="115"/>
      <c r="P91" s="115"/>
    </row>
    <row r="92" spans="1:16" s="107" customFormat="1" x14ac:dyDescent="0.2">
      <c r="A92" s="116" t="s">
        <v>373</v>
      </c>
      <c r="B92" s="116" t="s">
        <v>374</v>
      </c>
      <c r="C92" s="116" t="s">
        <v>375</v>
      </c>
      <c r="D92" s="232">
        <v>100.9</v>
      </c>
      <c r="E92" s="73">
        <v>100000</v>
      </c>
      <c r="F92" s="73">
        <v>42104561</v>
      </c>
      <c r="G92" s="73">
        <v>0</v>
      </c>
      <c r="H92" s="73">
        <v>0</v>
      </c>
      <c r="I92" s="73">
        <v>0</v>
      </c>
      <c r="J92" s="115"/>
      <c r="K92" s="115"/>
      <c r="L92" s="115"/>
      <c r="M92" s="115"/>
      <c r="N92" s="115"/>
      <c r="O92" s="115"/>
      <c r="P92" s="115"/>
    </row>
    <row r="93" spans="1:16" s="107" customFormat="1" x14ac:dyDescent="0.2">
      <c r="A93" s="118" t="s">
        <v>379</v>
      </c>
      <c r="B93" s="118" t="s">
        <v>380</v>
      </c>
      <c r="C93" s="118" t="s">
        <v>381</v>
      </c>
      <c r="D93" s="234">
        <v>128.19999999999999</v>
      </c>
      <c r="E93" s="74">
        <v>162100</v>
      </c>
      <c r="F93" s="74">
        <v>106252299.73999999</v>
      </c>
      <c r="G93" s="74">
        <v>0</v>
      </c>
      <c r="H93" s="74">
        <v>0</v>
      </c>
      <c r="I93" s="74">
        <v>0</v>
      </c>
      <c r="J93" s="115"/>
      <c r="K93" s="115"/>
      <c r="L93" s="115"/>
      <c r="M93" s="115"/>
      <c r="N93" s="115"/>
      <c r="O93" s="115"/>
      <c r="P93" s="115"/>
    </row>
    <row r="94" spans="1:16" s="107" customFormat="1" x14ac:dyDescent="0.2">
      <c r="A94" s="116" t="s">
        <v>317</v>
      </c>
      <c r="B94" s="116" t="s">
        <v>318</v>
      </c>
      <c r="C94" s="116" t="s">
        <v>319</v>
      </c>
      <c r="D94" s="232">
        <v>105</v>
      </c>
      <c r="E94" s="73">
        <v>2178157</v>
      </c>
      <c r="F94" s="73">
        <v>228706485</v>
      </c>
      <c r="G94" s="73">
        <v>0</v>
      </c>
      <c r="H94" s="73">
        <v>0</v>
      </c>
      <c r="I94" s="73">
        <v>0</v>
      </c>
      <c r="J94" s="115"/>
      <c r="K94" s="115"/>
      <c r="L94" s="115"/>
      <c r="M94" s="115"/>
      <c r="N94" s="115"/>
      <c r="O94" s="115"/>
      <c r="P94" s="115"/>
    </row>
    <row r="95" spans="1:16" s="107" customFormat="1" x14ac:dyDescent="0.2">
      <c r="A95" s="118" t="s">
        <v>531</v>
      </c>
      <c r="B95" s="118" t="s">
        <v>532</v>
      </c>
      <c r="C95" s="118" t="s">
        <v>533</v>
      </c>
      <c r="D95" s="234">
        <v>110</v>
      </c>
      <c r="E95" s="74">
        <v>77979</v>
      </c>
      <c r="F95" s="74">
        <v>32595222</v>
      </c>
      <c r="G95" s="74">
        <v>0</v>
      </c>
      <c r="H95" s="74">
        <v>0</v>
      </c>
      <c r="I95" s="74">
        <v>0</v>
      </c>
      <c r="J95" s="115"/>
      <c r="K95" s="115"/>
      <c r="L95" s="115"/>
      <c r="M95" s="115"/>
      <c r="N95" s="115"/>
      <c r="O95" s="115"/>
      <c r="P95" s="115"/>
    </row>
    <row r="96" spans="1:16" s="107" customFormat="1" x14ac:dyDescent="0.2">
      <c r="A96" s="116" t="s">
        <v>385</v>
      </c>
      <c r="B96" s="116" t="s">
        <v>386</v>
      </c>
      <c r="C96" s="116" t="s">
        <v>387</v>
      </c>
      <c r="D96" s="232">
        <v>102.01</v>
      </c>
      <c r="E96" s="73">
        <v>22902594</v>
      </c>
      <c r="F96" s="73">
        <v>974935325.10000002</v>
      </c>
      <c r="G96" s="73">
        <v>0</v>
      </c>
      <c r="H96" s="73">
        <v>0</v>
      </c>
      <c r="I96" s="73">
        <v>0</v>
      </c>
      <c r="J96" s="115"/>
      <c r="K96" s="115"/>
      <c r="L96" s="115"/>
      <c r="M96" s="115"/>
      <c r="N96" s="115"/>
      <c r="O96" s="115"/>
      <c r="P96" s="115"/>
    </row>
    <row r="97" spans="1:16" s="107" customFormat="1" x14ac:dyDescent="0.2">
      <c r="A97" s="118" t="s">
        <v>388</v>
      </c>
      <c r="B97" s="118" t="s">
        <v>389</v>
      </c>
      <c r="C97" s="118" t="s">
        <v>390</v>
      </c>
      <c r="D97" s="234">
        <v>104.3</v>
      </c>
      <c r="E97" s="74">
        <v>18902344</v>
      </c>
      <c r="F97" s="74">
        <v>822712992.16999996</v>
      </c>
      <c r="G97" s="74">
        <v>0</v>
      </c>
      <c r="H97" s="74">
        <v>0</v>
      </c>
      <c r="I97" s="74">
        <v>0</v>
      </c>
      <c r="J97" s="115"/>
      <c r="K97" s="115"/>
      <c r="L97" s="115"/>
      <c r="M97" s="115"/>
      <c r="N97" s="115"/>
      <c r="O97" s="115"/>
      <c r="P97" s="115"/>
    </row>
    <row r="98" spans="1:16" s="107" customFormat="1" x14ac:dyDescent="0.2">
      <c r="A98" s="116" t="s">
        <v>391</v>
      </c>
      <c r="B98" s="116" t="s">
        <v>392</v>
      </c>
      <c r="C98" s="116" t="s">
        <v>393</v>
      </c>
      <c r="D98" s="232">
        <v>113</v>
      </c>
      <c r="E98" s="73">
        <v>1198558</v>
      </c>
      <c r="F98" s="73">
        <v>1354370540</v>
      </c>
      <c r="G98" s="73">
        <v>0</v>
      </c>
      <c r="H98" s="73">
        <v>0</v>
      </c>
      <c r="I98" s="73">
        <v>0</v>
      </c>
      <c r="J98" s="115"/>
      <c r="K98" s="115"/>
      <c r="L98" s="115"/>
      <c r="M98" s="115"/>
      <c r="N98" s="115"/>
      <c r="O98" s="115"/>
      <c r="P98" s="115"/>
    </row>
    <row r="99" spans="1:16" s="107" customFormat="1" x14ac:dyDescent="0.2">
      <c r="A99" s="118" t="s">
        <v>329</v>
      </c>
      <c r="B99" s="118" t="s">
        <v>330</v>
      </c>
      <c r="C99" s="118" t="s">
        <v>331</v>
      </c>
      <c r="D99" s="234">
        <v>123.85</v>
      </c>
      <c r="E99" s="74">
        <v>1500000</v>
      </c>
      <c r="F99" s="74">
        <v>1857750000</v>
      </c>
      <c r="G99" s="74">
        <v>0</v>
      </c>
      <c r="H99" s="74">
        <v>0</v>
      </c>
      <c r="I99" s="74">
        <v>0</v>
      </c>
      <c r="J99" s="115"/>
      <c r="K99" s="115"/>
      <c r="L99" s="115"/>
      <c r="M99" s="115"/>
      <c r="N99" s="115"/>
      <c r="O99" s="115"/>
      <c r="P99" s="115"/>
    </row>
    <row r="100" spans="1:16" s="107" customFormat="1" x14ac:dyDescent="0.2">
      <c r="A100" s="116" t="s">
        <v>323</v>
      </c>
      <c r="B100" s="116" t="s">
        <v>324</v>
      </c>
      <c r="C100" s="116" t="s">
        <v>325</v>
      </c>
      <c r="D100" s="232">
        <v>114.95</v>
      </c>
      <c r="E100" s="73">
        <v>1645715</v>
      </c>
      <c r="F100" s="73">
        <v>1891749392.5</v>
      </c>
      <c r="G100" s="73">
        <v>0</v>
      </c>
      <c r="H100" s="73">
        <v>0</v>
      </c>
      <c r="I100" s="73">
        <v>0</v>
      </c>
      <c r="J100" s="115"/>
      <c r="K100" s="115"/>
      <c r="L100" s="115"/>
      <c r="M100" s="115"/>
      <c r="N100" s="115"/>
      <c r="O100" s="115"/>
      <c r="P100" s="115"/>
    </row>
    <row r="101" spans="1:16" s="107" customFormat="1" x14ac:dyDescent="0.2">
      <c r="A101" s="118" t="s">
        <v>534</v>
      </c>
      <c r="B101" s="118" t="s">
        <v>535</v>
      </c>
      <c r="C101" s="118" t="s">
        <v>536</v>
      </c>
      <c r="D101" s="234">
        <v>95.4</v>
      </c>
      <c r="E101" s="74">
        <v>1605866</v>
      </c>
      <c r="F101" s="74">
        <v>1531996164</v>
      </c>
      <c r="G101" s="74">
        <v>0</v>
      </c>
      <c r="H101" s="74">
        <v>0</v>
      </c>
      <c r="I101" s="74">
        <v>0</v>
      </c>
      <c r="J101" s="115"/>
      <c r="K101" s="115"/>
      <c r="L101" s="115"/>
      <c r="M101" s="115"/>
      <c r="N101" s="115"/>
      <c r="O101" s="115"/>
      <c r="P101" s="115"/>
    </row>
    <row r="102" spans="1:16" s="107" customFormat="1" x14ac:dyDescent="0.2">
      <c r="A102" s="116" t="s">
        <v>396</v>
      </c>
      <c r="B102" s="116" t="s">
        <v>397</v>
      </c>
      <c r="C102" s="116" t="s">
        <v>398</v>
      </c>
      <c r="D102" s="232">
        <v>130.01</v>
      </c>
      <c r="E102" s="73">
        <v>1500000</v>
      </c>
      <c r="F102" s="73">
        <v>1950150000</v>
      </c>
      <c r="G102" s="73">
        <v>0</v>
      </c>
      <c r="H102" s="73">
        <v>0</v>
      </c>
      <c r="I102" s="73">
        <v>0</v>
      </c>
      <c r="J102" s="115"/>
      <c r="K102" s="115"/>
      <c r="L102" s="115"/>
      <c r="M102" s="115"/>
      <c r="N102" s="115"/>
      <c r="O102" s="115"/>
      <c r="P102" s="115"/>
    </row>
    <row r="103" spans="1:16" s="107" customFormat="1" x14ac:dyDescent="0.2">
      <c r="A103" s="118" t="s">
        <v>537</v>
      </c>
      <c r="B103" s="118" t="s">
        <v>538</v>
      </c>
      <c r="C103" s="118" t="s">
        <v>539</v>
      </c>
      <c r="D103" s="234"/>
      <c r="E103" s="74">
        <v>1000000</v>
      </c>
      <c r="F103" s="74">
        <v>1000000000</v>
      </c>
      <c r="G103" s="74">
        <v>0</v>
      </c>
      <c r="H103" s="74">
        <v>0</v>
      </c>
      <c r="I103" s="74">
        <v>0</v>
      </c>
      <c r="J103" s="115"/>
      <c r="K103" s="115"/>
      <c r="L103" s="115"/>
      <c r="M103" s="115"/>
      <c r="N103" s="115"/>
      <c r="O103" s="115"/>
      <c r="P103" s="115"/>
    </row>
    <row r="104" spans="1:16" s="107" customFormat="1" x14ac:dyDescent="0.2">
      <c r="A104" s="116" t="s">
        <v>399</v>
      </c>
      <c r="B104" s="116" t="s">
        <v>400</v>
      </c>
      <c r="C104" s="116" t="s">
        <v>540</v>
      </c>
      <c r="D104" s="232">
        <v>105</v>
      </c>
      <c r="E104" s="73">
        <v>1251044</v>
      </c>
      <c r="F104" s="73">
        <v>1313596200</v>
      </c>
      <c r="G104" s="73">
        <v>0</v>
      </c>
      <c r="H104" s="73">
        <v>0</v>
      </c>
      <c r="I104" s="73">
        <v>0</v>
      </c>
      <c r="J104" s="115"/>
      <c r="K104" s="115"/>
      <c r="L104" s="115"/>
      <c r="M104" s="115"/>
      <c r="N104" s="115"/>
      <c r="O104" s="115"/>
      <c r="P104" s="115"/>
    </row>
    <row r="105" spans="1:16" s="107" customFormat="1" x14ac:dyDescent="0.2">
      <c r="A105" s="118" t="s">
        <v>541</v>
      </c>
      <c r="B105" s="118" t="s">
        <v>424</v>
      </c>
      <c r="C105" s="118" t="s">
        <v>542</v>
      </c>
      <c r="D105" s="234">
        <v>99.65</v>
      </c>
      <c r="E105" s="74">
        <v>1000000</v>
      </c>
      <c r="F105" s="74">
        <v>996500000</v>
      </c>
      <c r="G105" s="74">
        <v>0</v>
      </c>
      <c r="H105" s="74">
        <v>0</v>
      </c>
      <c r="I105" s="74">
        <v>0</v>
      </c>
      <c r="J105" s="115"/>
      <c r="K105" s="115"/>
      <c r="L105" s="115"/>
      <c r="M105" s="115"/>
      <c r="N105" s="115"/>
      <c r="O105" s="115"/>
      <c r="P105" s="115"/>
    </row>
    <row r="106" spans="1:16" s="107" customFormat="1" x14ac:dyDescent="0.2">
      <c r="A106" s="116" t="s">
        <v>473</v>
      </c>
      <c r="B106" s="116" t="s">
        <v>474</v>
      </c>
      <c r="C106" s="116" t="s">
        <v>543</v>
      </c>
      <c r="D106" s="232">
        <v>80.3</v>
      </c>
      <c r="E106" s="73">
        <v>1000000</v>
      </c>
      <c r="F106" s="73">
        <v>803000000</v>
      </c>
      <c r="G106" s="73">
        <v>0</v>
      </c>
      <c r="H106" s="73">
        <v>0</v>
      </c>
      <c r="I106" s="73">
        <v>0</v>
      </c>
      <c r="J106" s="115"/>
      <c r="K106" s="115"/>
      <c r="L106" s="115"/>
      <c r="M106" s="115"/>
      <c r="N106" s="115"/>
      <c r="O106" s="115"/>
      <c r="P106" s="115"/>
    </row>
    <row r="107" spans="1:16" s="107" customFormat="1" x14ac:dyDescent="0.2">
      <c r="A107" s="118" t="s">
        <v>521</v>
      </c>
      <c r="B107" s="118" t="s">
        <v>522</v>
      </c>
      <c r="C107" s="118" t="s">
        <v>544</v>
      </c>
      <c r="D107" s="234"/>
      <c r="E107" s="74">
        <v>1250000</v>
      </c>
      <c r="F107" s="74">
        <v>1250000000</v>
      </c>
      <c r="G107" s="74">
        <v>0</v>
      </c>
      <c r="H107" s="74">
        <v>0</v>
      </c>
      <c r="I107" s="74">
        <v>0</v>
      </c>
      <c r="J107" s="115"/>
      <c r="K107" s="115"/>
      <c r="L107" s="115"/>
      <c r="M107" s="115"/>
      <c r="N107" s="115"/>
      <c r="O107" s="115"/>
      <c r="P107" s="115"/>
    </row>
    <row r="108" spans="1:16" s="107" customFormat="1" x14ac:dyDescent="0.2">
      <c r="A108" s="116" t="s">
        <v>527</v>
      </c>
      <c r="B108" s="116" t="s">
        <v>528</v>
      </c>
      <c r="C108" s="116" t="s">
        <v>545</v>
      </c>
      <c r="D108" s="232"/>
      <c r="E108" s="73">
        <v>575000</v>
      </c>
      <c r="F108" s="73">
        <v>575000000</v>
      </c>
      <c r="G108" s="73">
        <v>0</v>
      </c>
      <c r="H108" s="73">
        <v>0</v>
      </c>
      <c r="I108" s="73">
        <v>0</v>
      </c>
      <c r="J108" s="115"/>
      <c r="K108" s="115"/>
      <c r="L108" s="115"/>
      <c r="M108" s="115"/>
      <c r="N108" s="115"/>
      <c r="O108" s="115"/>
      <c r="P108" s="115"/>
    </row>
    <row r="109" spans="1:16" s="107" customFormat="1" x14ac:dyDescent="0.2">
      <c r="A109" s="118" t="s">
        <v>524</v>
      </c>
      <c r="B109" s="118" t="s">
        <v>525</v>
      </c>
      <c r="C109" s="118" t="s">
        <v>526</v>
      </c>
      <c r="D109" s="234">
        <v>103</v>
      </c>
      <c r="E109" s="74">
        <v>100000</v>
      </c>
      <c r="F109" s="74">
        <v>103000000</v>
      </c>
      <c r="G109" s="74">
        <v>0</v>
      </c>
      <c r="H109" s="74">
        <v>0</v>
      </c>
      <c r="I109" s="74">
        <v>0</v>
      </c>
      <c r="J109" s="115"/>
      <c r="K109" s="115"/>
      <c r="L109" s="115"/>
      <c r="M109" s="115"/>
      <c r="N109" s="115"/>
      <c r="O109" s="115"/>
      <c r="P109" s="115"/>
    </row>
    <row r="110" spans="1:16" s="107" customFormat="1" ht="25.5" x14ac:dyDescent="0.2">
      <c r="A110" s="127" t="s">
        <v>134</v>
      </c>
      <c r="B110" s="128"/>
      <c r="C110" s="128"/>
      <c r="D110" s="199"/>
      <c r="E110" s="129"/>
      <c r="F110" s="131">
        <f>SUM(F68:F109)</f>
        <v>19096507213.009998</v>
      </c>
      <c r="G110" s="131">
        <f>SUM(G68:G109)</f>
        <v>2385338.88</v>
      </c>
      <c r="H110" s="131">
        <f>SUM(H68:H109)</f>
        <v>5387</v>
      </c>
      <c r="I110" s="131">
        <f>SUM(I68:I109)</f>
        <v>62</v>
      </c>
      <c r="J110" s="115"/>
      <c r="K110" s="115"/>
      <c r="L110" s="115"/>
      <c r="M110" s="115"/>
      <c r="N110" s="115"/>
      <c r="O110" s="115"/>
      <c r="P110" s="115"/>
    </row>
    <row r="111" spans="1:16" x14ac:dyDescent="0.2">
      <c r="A111" s="24"/>
      <c r="B111" s="24"/>
      <c r="C111" s="24"/>
      <c r="I111" s="33"/>
      <c r="J111" s="25"/>
      <c r="K111" s="25"/>
      <c r="L111" s="25"/>
      <c r="M111" s="25"/>
      <c r="N111" s="25"/>
      <c r="O111" s="25"/>
      <c r="P111" s="25"/>
    </row>
    <row r="112" spans="1:16" ht="25.5" x14ac:dyDescent="0.2">
      <c r="A112" s="103" t="s">
        <v>159</v>
      </c>
      <c r="B112" s="103"/>
      <c r="C112" s="103"/>
      <c r="D112" s="195"/>
      <c r="E112" s="104"/>
      <c r="F112" s="104"/>
      <c r="G112" s="111"/>
      <c r="H112" s="111"/>
      <c r="I112" s="112"/>
      <c r="J112" s="25"/>
      <c r="K112" s="25"/>
      <c r="L112" s="25"/>
      <c r="M112" s="25"/>
      <c r="N112" s="25"/>
      <c r="O112" s="25"/>
      <c r="P112" s="25"/>
    </row>
    <row r="113" spans="1:15" ht="81" customHeight="1" x14ac:dyDescent="0.2">
      <c r="A113" s="127" t="s">
        <v>79</v>
      </c>
      <c r="B113" s="130" t="s">
        <v>133</v>
      </c>
      <c r="C113" s="130" t="s">
        <v>55</v>
      </c>
      <c r="D113" s="196" t="s">
        <v>564</v>
      </c>
      <c r="E113" s="126" t="s">
        <v>565</v>
      </c>
      <c r="F113" s="126" t="s">
        <v>81</v>
      </c>
      <c r="G113" s="126" t="s">
        <v>82</v>
      </c>
      <c r="H113" s="126" t="s">
        <v>83</v>
      </c>
      <c r="I113" s="24"/>
      <c r="J113" s="24"/>
      <c r="K113" s="24"/>
      <c r="L113" s="24"/>
      <c r="M113" s="24"/>
      <c r="N113" s="24"/>
    </row>
    <row r="114" spans="1:15" x14ac:dyDescent="0.2">
      <c r="A114" s="116" t="s">
        <v>425</v>
      </c>
      <c r="B114" s="116" t="s">
        <v>426</v>
      </c>
      <c r="C114" s="282" t="s">
        <v>427</v>
      </c>
      <c r="D114" s="232"/>
      <c r="E114" s="73"/>
      <c r="F114" s="73">
        <v>0</v>
      </c>
      <c r="G114" s="73">
        <v>0</v>
      </c>
      <c r="H114" s="73">
        <v>0</v>
      </c>
      <c r="I114" s="24"/>
      <c r="J114" s="24"/>
      <c r="K114" s="24"/>
      <c r="L114" s="24"/>
      <c r="M114" s="24"/>
      <c r="N114" s="24"/>
      <c r="O114" s="24"/>
    </row>
    <row r="115" spans="1:15" s="57" customFormat="1" x14ac:dyDescent="0.2">
      <c r="A115" s="118" t="s">
        <v>468</v>
      </c>
      <c r="B115" s="118" t="s">
        <v>469</v>
      </c>
      <c r="C115" s="233" t="s">
        <v>470</v>
      </c>
      <c r="D115" s="234"/>
      <c r="E115" s="74">
        <v>36250</v>
      </c>
      <c r="F115" s="74">
        <v>0</v>
      </c>
      <c r="G115" s="74">
        <v>0</v>
      </c>
      <c r="H115" s="74">
        <v>0</v>
      </c>
    </row>
    <row r="116" spans="1:15" x14ac:dyDescent="0.2">
      <c r="A116" s="116" t="s">
        <v>475</v>
      </c>
      <c r="B116" s="116" t="s">
        <v>476</v>
      </c>
      <c r="C116" s="282" t="s">
        <v>477</v>
      </c>
      <c r="D116" s="232"/>
      <c r="E116" s="73">
        <v>39500</v>
      </c>
      <c r="F116" s="73">
        <v>0</v>
      </c>
      <c r="G116" s="73">
        <v>0</v>
      </c>
      <c r="H116" s="73">
        <v>0</v>
      </c>
      <c r="I116" s="30"/>
      <c r="J116" s="30"/>
      <c r="K116" s="29"/>
      <c r="L116" s="24"/>
      <c r="M116" s="25"/>
      <c r="N116" s="25"/>
      <c r="O116" s="25"/>
    </row>
    <row r="117" spans="1:15" s="57" customFormat="1" x14ac:dyDescent="0.2">
      <c r="A117" s="118" t="s">
        <v>486</v>
      </c>
      <c r="B117" s="118" t="s">
        <v>487</v>
      </c>
      <c r="C117" s="233" t="s">
        <v>488</v>
      </c>
      <c r="D117" s="234"/>
      <c r="E117" s="74">
        <v>42000</v>
      </c>
      <c r="F117" s="74">
        <v>0</v>
      </c>
      <c r="G117" s="74">
        <v>0</v>
      </c>
      <c r="H117" s="74">
        <v>0</v>
      </c>
      <c r="I117" s="30"/>
      <c r="J117" s="30"/>
      <c r="K117" s="29"/>
      <c r="M117" s="25"/>
      <c r="N117" s="25"/>
      <c r="O117" s="25"/>
    </row>
    <row r="118" spans="1:15" s="57" customFormat="1" x14ac:dyDescent="0.2">
      <c r="A118" s="116" t="s">
        <v>497</v>
      </c>
      <c r="B118" s="116" t="s">
        <v>498</v>
      </c>
      <c r="C118" s="282" t="s">
        <v>499</v>
      </c>
      <c r="D118" s="232"/>
      <c r="E118" s="73">
        <v>58500</v>
      </c>
      <c r="F118" s="73">
        <v>0</v>
      </c>
      <c r="G118" s="73">
        <v>0</v>
      </c>
      <c r="H118" s="73">
        <v>0</v>
      </c>
      <c r="I118" s="30"/>
      <c r="J118" s="30"/>
      <c r="K118" s="29"/>
      <c r="M118" s="25"/>
      <c r="N118" s="25"/>
      <c r="O118" s="25"/>
    </row>
    <row r="119" spans="1:15" s="57" customFormat="1" x14ac:dyDescent="0.2">
      <c r="A119" s="118" t="s">
        <v>503</v>
      </c>
      <c r="B119" s="118" t="s">
        <v>504</v>
      </c>
      <c r="C119" s="233" t="s">
        <v>505</v>
      </c>
      <c r="D119" s="234"/>
      <c r="E119" s="74">
        <v>79230</v>
      </c>
      <c r="F119" s="74">
        <v>0</v>
      </c>
      <c r="G119" s="74">
        <v>0</v>
      </c>
      <c r="H119" s="74">
        <v>0</v>
      </c>
      <c r="I119" s="30"/>
      <c r="J119" s="30"/>
      <c r="K119" s="29"/>
      <c r="M119" s="25"/>
      <c r="N119" s="25"/>
      <c r="O119" s="25"/>
    </row>
    <row r="120" spans="1:15" s="57" customFormat="1" x14ac:dyDescent="0.2">
      <c r="A120" s="116" t="s">
        <v>547</v>
      </c>
      <c r="B120" s="116" t="s">
        <v>548</v>
      </c>
      <c r="C120" s="282" t="s">
        <v>549</v>
      </c>
      <c r="D120" s="232"/>
      <c r="E120" s="73">
        <v>56000</v>
      </c>
      <c r="F120" s="73">
        <v>0</v>
      </c>
      <c r="G120" s="73">
        <v>0</v>
      </c>
      <c r="H120" s="73">
        <v>0</v>
      </c>
      <c r="I120" s="30"/>
      <c r="J120" s="30"/>
      <c r="K120" s="29"/>
      <c r="M120" s="25"/>
      <c r="N120" s="25"/>
      <c r="O120" s="25"/>
    </row>
    <row r="121" spans="1:15" s="57" customFormat="1" x14ac:dyDescent="0.2">
      <c r="A121" s="118" t="s">
        <v>569</v>
      </c>
      <c r="B121" s="118" t="s">
        <v>570</v>
      </c>
      <c r="C121" s="233" t="s">
        <v>571</v>
      </c>
      <c r="D121" s="234"/>
      <c r="E121" s="74">
        <v>30194</v>
      </c>
      <c r="F121" s="74">
        <v>0</v>
      </c>
      <c r="G121" s="74">
        <v>0</v>
      </c>
      <c r="H121" s="74">
        <v>0</v>
      </c>
      <c r="I121" s="30"/>
      <c r="J121" s="30"/>
      <c r="K121" s="29"/>
      <c r="M121" s="25"/>
      <c r="N121" s="25"/>
      <c r="O121" s="25"/>
    </row>
    <row r="122" spans="1:15" s="57" customFormat="1" x14ac:dyDescent="0.2">
      <c r="A122" s="116" t="s">
        <v>421</v>
      </c>
      <c r="B122" s="116" t="s">
        <v>422</v>
      </c>
      <c r="C122" s="282" t="s">
        <v>423</v>
      </c>
      <c r="D122" s="232"/>
      <c r="E122" s="73">
        <v>500000</v>
      </c>
      <c r="F122" s="73">
        <v>0</v>
      </c>
      <c r="G122" s="73">
        <v>0</v>
      </c>
      <c r="H122" s="73">
        <v>0</v>
      </c>
      <c r="I122" s="30"/>
      <c r="J122" s="30"/>
      <c r="K122" s="29"/>
      <c r="M122" s="25"/>
      <c r="N122" s="25"/>
      <c r="O122" s="25"/>
    </row>
    <row r="123" spans="1:15" s="57" customFormat="1" x14ac:dyDescent="0.2">
      <c r="A123" s="118" t="s">
        <v>489</v>
      </c>
      <c r="B123" s="118" t="s">
        <v>490</v>
      </c>
      <c r="C123" s="233" t="s">
        <v>491</v>
      </c>
      <c r="D123" s="234"/>
      <c r="E123" s="74">
        <v>88500</v>
      </c>
      <c r="F123" s="74">
        <v>0</v>
      </c>
      <c r="G123" s="74">
        <v>0</v>
      </c>
      <c r="H123" s="74">
        <v>0</v>
      </c>
      <c r="I123" s="30"/>
      <c r="J123" s="30"/>
      <c r="K123" s="29"/>
      <c r="M123" s="25"/>
      <c r="N123" s="25"/>
      <c r="O123" s="25"/>
    </row>
    <row r="124" spans="1:15" s="57" customFormat="1" x14ac:dyDescent="0.2">
      <c r="A124" s="116" t="s">
        <v>553</v>
      </c>
      <c r="B124" s="116" t="s">
        <v>554</v>
      </c>
      <c r="C124" s="282" t="s">
        <v>555</v>
      </c>
      <c r="D124" s="232"/>
      <c r="E124" s="73">
        <v>91100</v>
      </c>
      <c r="F124" s="73">
        <v>0</v>
      </c>
      <c r="G124" s="73">
        <v>0</v>
      </c>
      <c r="H124" s="73">
        <v>0</v>
      </c>
      <c r="I124" s="30"/>
      <c r="J124" s="30"/>
      <c r="K124" s="29"/>
      <c r="M124" s="25"/>
      <c r="N124" s="25"/>
      <c r="O124" s="25"/>
    </row>
    <row r="125" spans="1:15" s="57" customFormat="1" x14ac:dyDescent="0.2">
      <c r="A125" s="118" t="s">
        <v>500</v>
      </c>
      <c r="B125" s="118" t="s">
        <v>501</v>
      </c>
      <c r="C125" s="233" t="s">
        <v>502</v>
      </c>
      <c r="D125" s="234"/>
      <c r="E125" s="74"/>
      <c r="F125" s="74">
        <v>0</v>
      </c>
      <c r="G125" s="74">
        <v>0</v>
      </c>
      <c r="H125" s="74">
        <v>0</v>
      </c>
      <c r="I125" s="30"/>
      <c r="J125" s="30"/>
      <c r="K125" s="29"/>
      <c r="M125" s="25"/>
      <c r="N125" s="25"/>
      <c r="O125" s="25"/>
    </row>
    <row r="126" spans="1:15" x14ac:dyDescent="0.2">
      <c r="A126" s="116" t="s">
        <v>506</v>
      </c>
      <c r="B126" s="116" t="s">
        <v>507</v>
      </c>
      <c r="C126" s="282" t="s">
        <v>508</v>
      </c>
      <c r="D126" s="232"/>
      <c r="E126" s="73">
        <v>5000</v>
      </c>
      <c r="F126" s="73">
        <v>0</v>
      </c>
      <c r="G126" s="73">
        <v>0</v>
      </c>
      <c r="H126" s="73">
        <v>0</v>
      </c>
      <c r="I126" s="25"/>
      <c r="J126" s="25"/>
      <c r="K126" s="25"/>
      <c r="L126" s="25"/>
      <c r="M126" s="25"/>
      <c r="N126" s="25"/>
      <c r="O126" s="25"/>
    </row>
    <row r="127" spans="1:15" x14ac:dyDescent="0.2">
      <c r="A127" s="118" t="s">
        <v>550</v>
      </c>
      <c r="B127" s="118" t="s">
        <v>551</v>
      </c>
      <c r="C127" s="233" t="s">
        <v>552</v>
      </c>
      <c r="D127" s="234"/>
      <c r="E127" s="74">
        <v>9000</v>
      </c>
      <c r="F127" s="74">
        <v>0</v>
      </c>
      <c r="G127" s="74">
        <v>0</v>
      </c>
      <c r="H127" s="74">
        <v>0</v>
      </c>
      <c r="I127" s="25"/>
      <c r="J127" s="25"/>
      <c r="K127" s="25"/>
      <c r="L127" s="25"/>
      <c r="M127" s="25"/>
      <c r="N127" s="25"/>
      <c r="O127" s="25"/>
    </row>
    <row r="128" spans="1:15" x14ac:dyDescent="0.2">
      <c r="A128" s="116" t="s">
        <v>572</v>
      </c>
      <c r="B128" s="116" t="s">
        <v>573</v>
      </c>
      <c r="C128" s="282" t="s">
        <v>574</v>
      </c>
      <c r="D128" s="232"/>
      <c r="E128" s="73">
        <v>22800</v>
      </c>
      <c r="F128" s="73">
        <v>0</v>
      </c>
      <c r="G128" s="73">
        <v>0</v>
      </c>
      <c r="H128" s="73">
        <v>0</v>
      </c>
      <c r="I128" s="25"/>
      <c r="J128" s="25"/>
      <c r="K128" s="25"/>
      <c r="L128" s="25"/>
      <c r="M128" s="25"/>
      <c r="N128" s="25"/>
      <c r="O128" s="25"/>
    </row>
    <row r="129" spans="1:16" ht="25.5" x14ac:dyDescent="0.2">
      <c r="A129" s="127" t="s">
        <v>134</v>
      </c>
      <c r="B129" s="128"/>
      <c r="C129" s="128"/>
      <c r="D129" s="199"/>
      <c r="E129" s="129"/>
      <c r="F129" s="131">
        <f>SUM(F114:F128)</f>
        <v>0</v>
      </c>
      <c r="G129" s="131">
        <f>SUM(G114:G128)</f>
        <v>0</v>
      </c>
      <c r="H129" s="131">
        <f>SUM(H114:H128)</f>
        <v>0</v>
      </c>
      <c r="I129" s="25"/>
      <c r="J129" s="25"/>
      <c r="K129" s="25"/>
      <c r="L129" s="25"/>
      <c r="M129" s="25"/>
      <c r="N129" s="25"/>
      <c r="O129" s="25"/>
    </row>
    <row r="130" spans="1:16" x14ac:dyDescent="0.2">
      <c r="A130" s="26"/>
      <c r="B130" s="26"/>
      <c r="C130" s="26"/>
      <c r="D130" s="204"/>
      <c r="E130" s="26"/>
      <c r="F130" s="26"/>
      <c r="G130" s="59"/>
      <c r="H130" s="59"/>
      <c r="I130" s="29"/>
      <c r="J130" s="25"/>
      <c r="K130" s="25"/>
      <c r="L130" s="25"/>
      <c r="M130" s="25"/>
      <c r="N130" s="25"/>
      <c r="O130" s="25"/>
      <c r="P130" s="25"/>
    </row>
    <row r="131" spans="1:16" ht="25.5" x14ac:dyDescent="0.2">
      <c r="A131" s="103" t="s">
        <v>414</v>
      </c>
      <c r="B131" s="103"/>
      <c r="C131" s="103"/>
      <c r="D131" s="195"/>
      <c r="E131" s="104"/>
      <c r="F131" s="104"/>
      <c r="G131" s="111"/>
      <c r="H131" s="111"/>
      <c r="I131" s="29"/>
      <c r="J131" s="25"/>
      <c r="K131" s="25"/>
      <c r="L131" s="25"/>
      <c r="M131" s="25"/>
      <c r="N131" s="25"/>
      <c r="O131" s="25"/>
      <c r="P131" s="25"/>
    </row>
    <row r="132" spans="1:16" ht="78.75" customHeight="1" x14ac:dyDescent="0.2">
      <c r="A132" s="127" t="s">
        <v>79</v>
      </c>
      <c r="B132" s="130" t="s">
        <v>133</v>
      </c>
      <c r="C132" s="130" t="s">
        <v>55</v>
      </c>
      <c r="D132" s="196" t="s">
        <v>564</v>
      </c>
      <c r="E132" s="126" t="s">
        <v>565</v>
      </c>
      <c r="F132" s="126" t="s">
        <v>81</v>
      </c>
      <c r="G132" s="126" t="s">
        <v>82</v>
      </c>
      <c r="H132" s="126" t="s">
        <v>83</v>
      </c>
      <c r="I132" s="29"/>
      <c r="J132" s="25"/>
      <c r="K132" s="25"/>
      <c r="L132" s="25"/>
      <c r="M132" s="25"/>
      <c r="N132" s="25"/>
      <c r="O132" s="25"/>
      <c r="P132" s="25"/>
    </row>
    <row r="133" spans="1:16" x14ac:dyDescent="0.2">
      <c r="A133" s="116" t="s">
        <v>472</v>
      </c>
      <c r="B133" s="116" t="s">
        <v>478</v>
      </c>
      <c r="C133" s="116" t="s">
        <v>479</v>
      </c>
      <c r="D133" s="232">
        <v>99.85</v>
      </c>
      <c r="E133" s="73">
        <v>29105</v>
      </c>
      <c r="F133" s="73">
        <v>230653.5</v>
      </c>
      <c r="G133" s="73">
        <v>231</v>
      </c>
      <c r="H133" s="73">
        <v>1</v>
      </c>
      <c r="I133" s="29"/>
      <c r="J133" s="25"/>
      <c r="K133" s="25"/>
      <c r="L133" s="25"/>
      <c r="M133" s="25"/>
      <c r="N133" s="25"/>
      <c r="O133" s="25"/>
      <c r="P133" s="25"/>
    </row>
    <row r="134" spans="1:16" s="57" customFormat="1" x14ac:dyDescent="0.2">
      <c r="A134" s="118" t="s">
        <v>480</v>
      </c>
      <c r="B134" s="118" t="s">
        <v>481</v>
      </c>
      <c r="C134" s="118" t="s">
        <v>482</v>
      </c>
      <c r="D134" s="234">
        <v>99.85</v>
      </c>
      <c r="E134" s="74">
        <v>20000</v>
      </c>
      <c r="F134" s="74">
        <v>76884.5</v>
      </c>
      <c r="G134" s="74">
        <v>77</v>
      </c>
      <c r="H134" s="74">
        <v>1</v>
      </c>
      <c r="I134" s="29"/>
      <c r="J134" s="25"/>
      <c r="K134" s="25"/>
      <c r="L134" s="25"/>
      <c r="M134" s="25"/>
      <c r="N134" s="25"/>
      <c r="O134" s="25"/>
      <c r="P134" s="25"/>
    </row>
    <row r="135" spans="1:16" s="57" customFormat="1" x14ac:dyDescent="0.2">
      <c r="A135" s="116" t="s">
        <v>428</v>
      </c>
      <c r="B135" s="116" t="s">
        <v>429</v>
      </c>
      <c r="C135" s="282" t="s">
        <v>430</v>
      </c>
      <c r="D135" s="232"/>
      <c r="E135" s="73"/>
      <c r="F135" s="73">
        <v>0</v>
      </c>
      <c r="G135" s="73">
        <v>0</v>
      </c>
      <c r="H135" s="73">
        <v>0</v>
      </c>
      <c r="I135" s="29"/>
      <c r="J135" s="25"/>
      <c r="K135" s="25"/>
      <c r="L135" s="25"/>
      <c r="M135" s="25"/>
      <c r="N135" s="25"/>
      <c r="O135" s="25"/>
      <c r="P135" s="25"/>
    </row>
    <row r="136" spans="1:16" s="57" customFormat="1" x14ac:dyDescent="0.2">
      <c r="A136" s="118" t="s">
        <v>509</v>
      </c>
      <c r="B136" s="118" t="s">
        <v>510</v>
      </c>
      <c r="C136" s="233" t="s">
        <v>511</v>
      </c>
      <c r="D136" s="234"/>
      <c r="E136" s="74">
        <v>20000</v>
      </c>
      <c r="F136" s="74">
        <v>0</v>
      </c>
      <c r="G136" s="74">
        <v>0</v>
      </c>
      <c r="H136" s="74">
        <v>0</v>
      </c>
      <c r="I136" s="29"/>
      <c r="J136" s="25"/>
      <c r="K136" s="25"/>
      <c r="L136" s="25"/>
      <c r="M136" s="25"/>
      <c r="N136" s="25"/>
      <c r="O136" s="25"/>
      <c r="P136" s="25"/>
    </row>
    <row r="137" spans="1:16" s="57" customFormat="1" x14ac:dyDescent="0.2">
      <c r="A137" s="116" t="s">
        <v>512</v>
      </c>
      <c r="B137" s="116" t="s">
        <v>513</v>
      </c>
      <c r="C137" s="282" t="s">
        <v>514</v>
      </c>
      <c r="D137" s="232"/>
      <c r="E137" s="73">
        <v>4597</v>
      </c>
      <c r="F137" s="73">
        <v>0</v>
      </c>
      <c r="G137" s="73">
        <v>0</v>
      </c>
      <c r="H137" s="73">
        <v>0</v>
      </c>
      <c r="I137" s="29"/>
      <c r="J137" s="25"/>
      <c r="K137" s="25"/>
      <c r="L137" s="25"/>
      <c r="M137" s="25"/>
      <c r="N137" s="25"/>
      <c r="O137" s="25"/>
      <c r="P137" s="25"/>
    </row>
    <row r="138" spans="1:16" ht="25.5" x14ac:dyDescent="0.2">
      <c r="A138" s="127" t="s">
        <v>134</v>
      </c>
      <c r="B138" s="128"/>
      <c r="C138" s="128"/>
      <c r="D138" s="199"/>
      <c r="E138" s="129"/>
      <c r="F138" s="131">
        <f>SUM(F133:F135)</f>
        <v>307538</v>
      </c>
      <c r="G138" s="131">
        <f>SUM(G133:G135)</f>
        <v>308</v>
      </c>
      <c r="H138" s="131">
        <f>SUM(H133:H135)</f>
        <v>2</v>
      </c>
      <c r="I138" s="29"/>
      <c r="J138" s="24"/>
      <c r="K138" s="24"/>
      <c r="L138" s="25"/>
      <c r="M138" s="25"/>
      <c r="N138" s="25"/>
      <c r="O138" s="25"/>
      <c r="P138" s="25"/>
    </row>
    <row r="139" spans="1:16" x14ac:dyDescent="0.2">
      <c r="A139" s="27"/>
      <c r="B139" s="27"/>
      <c r="C139" s="27"/>
      <c r="D139" s="205"/>
      <c r="E139" s="27"/>
      <c r="F139" s="27"/>
      <c r="G139" s="27"/>
      <c r="H139" s="27"/>
      <c r="I139" s="29"/>
      <c r="J139" s="24"/>
      <c r="K139" s="24"/>
      <c r="L139" s="25"/>
      <c r="M139" s="25"/>
      <c r="N139" s="25"/>
      <c r="O139" s="25"/>
      <c r="P139" s="25"/>
    </row>
    <row r="140" spans="1:16" x14ac:dyDescent="0.2">
      <c r="A140" s="27"/>
      <c r="B140" s="27"/>
      <c r="C140" s="27"/>
      <c r="D140" s="205"/>
      <c r="E140" s="27"/>
      <c r="F140" s="27"/>
      <c r="G140" s="27"/>
      <c r="H140" s="27"/>
      <c r="I140" s="29"/>
      <c r="J140" s="24"/>
      <c r="K140" s="24"/>
      <c r="L140" s="25"/>
      <c r="M140" s="25"/>
      <c r="N140" s="25"/>
      <c r="O140" s="25"/>
      <c r="P140" s="25"/>
    </row>
    <row r="141" spans="1:16" x14ac:dyDescent="0.2">
      <c r="A141" s="27"/>
      <c r="B141" s="27"/>
      <c r="C141" s="27"/>
      <c r="D141" s="205"/>
      <c r="E141" s="27"/>
      <c r="F141" s="27">
        <f>F138+F129+G110+G63+G31+G15</f>
        <v>27343633.640000001</v>
      </c>
      <c r="G141" s="27"/>
      <c r="H141" s="27"/>
      <c r="I141" s="29"/>
      <c r="J141" s="24"/>
      <c r="K141" s="24"/>
      <c r="L141" s="25"/>
      <c r="M141" s="25"/>
      <c r="N141" s="25"/>
      <c r="O141" s="25"/>
      <c r="P141" s="25"/>
    </row>
    <row r="142" spans="1:16" x14ac:dyDescent="0.2">
      <c r="A142" s="27"/>
      <c r="B142" s="27"/>
      <c r="C142" s="27"/>
      <c r="D142" s="205"/>
      <c r="E142" s="27"/>
      <c r="F142" s="27">
        <f>F141-'1. stran,1 page'!E17</f>
        <v>0</v>
      </c>
      <c r="G142" s="27"/>
      <c r="H142" s="27"/>
      <c r="I142" s="29"/>
      <c r="J142" s="24"/>
      <c r="K142" s="24"/>
      <c r="L142" s="24"/>
      <c r="M142" s="24"/>
      <c r="N142" s="24"/>
      <c r="O142" s="24"/>
      <c r="P142" s="24"/>
    </row>
    <row r="143" spans="1:16" x14ac:dyDescent="0.2">
      <c r="A143" s="27"/>
      <c r="B143" s="27"/>
      <c r="C143" s="27"/>
      <c r="D143" s="205"/>
      <c r="E143" s="27"/>
      <c r="F143" s="27"/>
      <c r="G143" s="27"/>
      <c r="H143" s="27"/>
      <c r="I143" s="29"/>
      <c r="J143" s="24"/>
      <c r="K143" s="24"/>
      <c r="L143" s="24"/>
      <c r="M143" s="24"/>
      <c r="N143" s="24"/>
      <c r="O143" s="24"/>
      <c r="P143" s="24"/>
    </row>
    <row r="144" spans="1:16" x14ac:dyDescent="0.2">
      <c r="A144" s="27"/>
      <c r="B144" s="27"/>
      <c r="C144" s="27"/>
      <c r="D144" s="205"/>
      <c r="E144" s="27"/>
      <c r="F144" s="27"/>
      <c r="G144" s="27"/>
      <c r="H144" s="27"/>
      <c r="I144" s="29"/>
      <c r="J144" s="24"/>
      <c r="K144" s="24"/>
      <c r="L144" s="24"/>
      <c r="M144" s="24"/>
      <c r="N144" s="24"/>
      <c r="O144" s="24"/>
      <c r="P144" s="24"/>
    </row>
    <row r="145" spans="1:16" x14ac:dyDescent="0.2">
      <c r="A145" s="27"/>
      <c r="B145" s="27"/>
      <c r="C145" s="27"/>
      <c r="D145" s="205"/>
      <c r="E145" s="27"/>
      <c r="F145" s="27"/>
      <c r="G145" s="27"/>
      <c r="H145" s="27"/>
      <c r="I145" s="29"/>
      <c r="J145" s="24"/>
      <c r="K145" s="24"/>
      <c r="L145" s="24"/>
      <c r="M145" s="24"/>
      <c r="N145" s="24"/>
      <c r="O145" s="24"/>
      <c r="P145" s="24"/>
    </row>
    <row r="146" spans="1:16" x14ac:dyDescent="0.2">
      <c r="A146" s="27"/>
      <c r="B146" s="27"/>
      <c r="C146" s="27"/>
      <c r="D146" s="205"/>
      <c r="E146" s="27"/>
      <c r="F146" s="27"/>
      <c r="G146" s="27"/>
      <c r="H146" s="27"/>
      <c r="I146" s="29"/>
      <c r="J146" s="24"/>
      <c r="K146" s="30"/>
      <c r="L146" s="24"/>
      <c r="M146" s="24"/>
      <c r="N146" s="24"/>
      <c r="O146" s="24"/>
      <c r="P146" s="24"/>
    </row>
    <row r="147" spans="1:16" x14ac:dyDescent="0.2">
      <c r="A147" s="27"/>
      <c r="B147" s="27"/>
      <c r="C147" s="27"/>
      <c r="D147" s="205"/>
      <c r="E147" s="27"/>
      <c r="F147" s="27"/>
      <c r="G147" s="27"/>
      <c r="H147" s="27"/>
      <c r="I147" s="29"/>
      <c r="J147" s="24"/>
      <c r="K147" s="30"/>
      <c r="L147" s="29"/>
      <c r="M147" s="29"/>
      <c r="N147" s="29"/>
      <c r="O147" s="24"/>
      <c r="P147" s="24"/>
    </row>
    <row r="148" spans="1:16" x14ac:dyDescent="0.2">
      <c r="A148" s="27"/>
      <c r="B148" s="27"/>
      <c r="C148" s="27"/>
      <c r="D148" s="205"/>
      <c r="E148" s="27"/>
      <c r="F148" s="27"/>
      <c r="G148" s="27"/>
      <c r="H148" s="27"/>
      <c r="I148" s="29"/>
      <c r="J148" s="24"/>
      <c r="K148" s="30"/>
      <c r="L148" s="29"/>
      <c r="M148" s="29"/>
      <c r="N148" s="29"/>
      <c r="O148" s="30"/>
      <c r="P148" s="25"/>
    </row>
    <row r="149" spans="1:16" x14ac:dyDescent="0.2">
      <c r="A149" s="27"/>
      <c r="B149" s="27"/>
      <c r="C149" s="27"/>
      <c r="D149" s="205"/>
      <c r="E149" s="27"/>
      <c r="F149" s="27"/>
      <c r="G149" s="27"/>
      <c r="H149" s="27"/>
      <c r="I149" s="29"/>
      <c r="J149" s="24"/>
      <c r="K149" s="30"/>
      <c r="L149" s="29"/>
      <c r="M149" s="29"/>
      <c r="N149" s="29"/>
      <c r="O149" s="30"/>
      <c r="P149" s="25"/>
    </row>
    <row r="150" spans="1:16" x14ac:dyDescent="0.2">
      <c r="A150" s="27"/>
      <c r="B150" s="27"/>
      <c r="C150" s="27"/>
      <c r="D150" s="205"/>
      <c r="E150" s="27"/>
      <c r="F150" s="27"/>
      <c r="G150" s="27"/>
      <c r="H150" s="27"/>
      <c r="I150" s="29"/>
      <c r="J150" s="24"/>
      <c r="K150" s="30"/>
      <c r="L150" s="29"/>
      <c r="M150" s="29"/>
      <c r="N150" s="29"/>
      <c r="O150" s="30"/>
      <c r="P150" s="25"/>
    </row>
    <row r="151" spans="1:16" x14ac:dyDescent="0.2">
      <c r="A151" s="24"/>
      <c r="B151" s="24"/>
      <c r="C151" s="24"/>
      <c r="J151" s="24"/>
      <c r="K151" s="30"/>
      <c r="L151" s="29"/>
      <c r="M151" s="29"/>
      <c r="N151" s="29"/>
      <c r="O151" s="30"/>
      <c r="P151" s="25"/>
    </row>
    <row r="152" spans="1:16" x14ac:dyDescent="0.2">
      <c r="A152" s="24"/>
      <c r="B152" s="24"/>
      <c r="C152" s="24"/>
      <c r="J152" s="24"/>
      <c r="K152" s="30"/>
      <c r="L152" s="29"/>
      <c r="M152" s="29"/>
      <c r="N152" s="29"/>
      <c r="O152" s="30"/>
      <c r="P152" s="25"/>
    </row>
    <row r="153" spans="1:16" x14ac:dyDescent="0.2">
      <c r="A153" s="24"/>
      <c r="B153" s="24"/>
      <c r="C153" s="24"/>
      <c r="J153" s="24"/>
      <c r="K153" s="30"/>
      <c r="L153" s="29"/>
      <c r="M153" s="29"/>
      <c r="N153" s="29"/>
      <c r="O153" s="30"/>
      <c r="P153" s="25"/>
    </row>
    <row r="154" spans="1:16" x14ac:dyDescent="0.2">
      <c r="A154" s="24"/>
      <c r="B154" s="24"/>
      <c r="C154" s="24"/>
      <c r="J154" s="24"/>
      <c r="K154" s="30"/>
      <c r="L154" s="29"/>
      <c r="M154" s="29"/>
      <c r="N154" s="29"/>
      <c r="O154" s="30"/>
      <c r="P154" s="25"/>
    </row>
    <row r="155" spans="1:16" x14ac:dyDescent="0.2">
      <c r="A155" s="24"/>
      <c r="B155" s="24"/>
      <c r="C155" s="24"/>
      <c r="J155" s="24"/>
      <c r="K155" s="30"/>
      <c r="L155" s="29"/>
      <c r="M155" s="29"/>
      <c r="N155" s="29"/>
      <c r="O155" s="30"/>
      <c r="P155" s="25"/>
    </row>
    <row r="156" spans="1:16" x14ac:dyDescent="0.2">
      <c r="A156" s="24"/>
      <c r="B156" s="24"/>
      <c r="C156" s="24"/>
      <c r="J156" s="28"/>
      <c r="K156" s="30"/>
      <c r="L156" s="29"/>
      <c r="M156" s="29"/>
      <c r="N156" s="29"/>
      <c r="O156" s="30"/>
      <c r="P156" s="25"/>
    </row>
    <row r="157" spans="1:16" x14ac:dyDescent="0.2">
      <c r="A157" s="24"/>
      <c r="B157" s="24"/>
      <c r="C157" s="24"/>
      <c r="J157" s="28"/>
      <c r="K157" s="30"/>
      <c r="L157" s="29"/>
      <c r="M157" s="29"/>
      <c r="N157" s="29"/>
      <c r="O157" s="30"/>
      <c r="P157" s="25"/>
    </row>
    <row r="158" spans="1:16" x14ac:dyDescent="0.2">
      <c r="A158" s="24"/>
      <c r="B158" s="24"/>
      <c r="C158" s="24"/>
      <c r="J158" s="28"/>
      <c r="K158" s="30"/>
      <c r="L158" s="29"/>
      <c r="M158" s="29"/>
      <c r="N158" s="29"/>
      <c r="O158" s="30"/>
      <c r="P158" s="25"/>
    </row>
    <row r="159" spans="1:16" x14ac:dyDescent="0.2">
      <c r="A159" s="24"/>
      <c r="B159" s="24"/>
      <c r="C159" s="24"/>
      <c r="J159" s="28"/>
      <c r="K159" s="30"/>
      <c r="L159" s="29"/>
      <c r="M159" s="29"/>
      <c r="N159" s="29"/>
      <c r="O159" s="30"/>
      <c r="P159" s="25"/>
    </row>
    <row r="160" spans="1:16" x14ac:dyDescent="0.2">
      <c r="A160" s="24"/>
      <c r="B160" s="24"/>
      <c r="C160" s="24"/>
      <c r="J160" s="28"/>
      <c r="K160" s="30"/>
      <c r="L160" s="29"/>
      <c r="M160" s="29"/>
      <c r="N160" s="29"/>
      <c r="O160" s="30"/>
      <c r="P160" s="25"/>
    </row>
    <row r="161" spans="9:16" x14ac:dyDescent="0.2">
      <c r="J161" s="28"/>
      <c r="K161" s="30"/>
      <c r="L161" s="29"/>
      <c r="M161" s="29"/>
      <c r="N161" s="29"/>
      <c r="O161" s="30"/>
      <c r="P161" s="25"/>
    </row>
    <row r="162" spans="9:16" x14ac:dyDescent="0.2">
      <c r="J162" s="28"/>
      <c r="K162" s="30"/>
      <c r="L162" s="29"/>
      <c r="M162" s="29"/>
      <c r="N162" s="29"/>
      <c r="O162" s="30"/>
      <c r="P162" s="25"/>
    </row>
    <row r="163" spans="9:16" x14ac:dyDescent="0.2">
      <c r="J163" s="28"/>
      <c r="K163" s="30"/>
      <c r="L163" s="29"/>
      <c r="M163" s="29"/>
      <c r="N163" s="29"/>
      <c r="O163" s="30"/>
      <c r="P163" s="25"/>
    </row>
    <row r="164" spans="9:16" x14ac:dyDescent="0.2">
      <c r="J164" s="28"/>
      <c r="K164" s="30"/>
      <c r="L164" s="29"/>
      <c r="M164" s="29"/>
      <c r="N164" s="29"/>
      <c r="O164" s="30"/>
      <c r="P164" s="25"/>
    </row>
    <row r="165" spans="9:16" x14ac:dyDescent="0.2">
      <c r="J165" s="28"/>
      <c r="K165" s="30"/>
      <c r="L165" s="29"/>
      <c r="M165" s="29"/>
      <c r="N165" s="29"/>
      <c r="O165" s="30"/>
      <c r="P165" s="25"/>
    </row>
    <row r="166" spans="9:16" x14ac:dyDescent="0.2">
      <c r="I166" s="29"/>
      <c r="J166" s="28"/>
      <c r="K166" s="30"/>
      <c r="L166" s="29"/>
      <c r="M166" s="29"/>
      <c r="N166" s="29"/>
      <c r="O166" s="30"/>
      <c r="P166" s="25"/>
    </row>
    <row r="167" spans="9:16" x14ac:dyDescent="0.2">
      <c r="I167" s="29"/>
      <c r="J167" s="28"/>
      <c r="K167" s="30"/>
      <c r="L167" s="29"/>
      <c r="M167" s="29"/>
      <c r="N167" s="29"/>
      <c r="O167" s="30"/>
      <c r="P167" s="25"/>
    </row>
    <row r="168" spans="9:16" x14ac:dyDescent="0.2">
      <c r="I168" s="29"/>
      <c r="J168" s="28"/>
      <c r="K168" s="30"/>
      <c r="L168" s="29"/>
      <c r="M168" s="29"/>
      <c r="N168" s="29"/>
      <c r="O168" s="30"/>
      <c r="P168" s="25"/>
    </row>
    <row r="169" spans="9:16" x14ac:dyDescent="0.2">
      <c r="I169" s="29"/>
      <c r="J169" s="28"/>
      <c r="K169" s="30"/>
      <c r="L169" s="29"/>
      <c r="M169" s="29"/>
      <c r="N169" s="29"/>
      <c r="O169" s="30"/>
      <c r="P169" s="25"/>
    </row>
    <row r="170" spans="9:16" x14ac:dyDescent="0.2">
      <c r="I170" s="29"/>
      <c r="J170" s="28"/>
      <c r="K170" s="30"/>
      <c r="L170" s="29"/>
      <c r="M170" s="29"/>
      <c r="N170" s="29"/>
      <c r="O170" s="30"/>
      <c r="P170" s="25"/>
    </row>
    <row r="171" spans="9:16" x14ac:dyDescent="0.2">
      <c r="I171" s="29"/>
      <c r="J171" s="28"/>
      <c r="K171" s="30"/>
      <c r="L171" s="29"/>
      <c r="M171" s="29"/>
      <c r="N171" s="29"/>
      <c r="O171" s="30"/>
      <c r="P171" s="25"/>
    </row>
    <row r="172" spans="9:16" x14ac:dyDescent="0.2">
      <c r="I172" s="29"/>
      <c r="J172" s="28"/>
      <c r="K172" s="30"/>
      <c r="L172" s="29"/>
      <c r="M172" s="29"/>
      <c r="N172" s="29"/>
      <c r="O172" s="30"/>
      <c r="P172" s="25"/>
    </row>
    <row r="173" spans="9:16" x14ac:dyDescent="0.2">
      <c r="I173" s="29"/>
      <c r="J173" s="28"/>
      <c r="K173" s="30"/>
      <c r="L173" s="29"/>
      <c r="M173" s="29"/>
      <c r="N173" s="29"/>
      <c r="O173" s="30"/>
      <c r="P173" s="25"/>
    </row>
    <row r="174" spans="9:16" x14ac:dyDescent="0.2">
      <c r="I174" s="29"/>
      <c r="J174" s="28"/>
      <c r="K174" s="30"/>
      <c r="L174" s="29"/>
      <c r="M174" s="29"/>
      <c r="N174" s="29"/>
      <c r="O174" s="30"/>
      <c r="P174" s="25"/>
    </row>
    <row r="175" spans="9:16" x14ac:dyDescent="0.2">
      <c r="I175" s="29"/>
      <c r="J175" s="28"/>
      <c r="K175" s="30"/>
      <c r="L175" s="29"/>
      <c r="M175" s="29"/>
      <c r="N175" s="29"/>
      <c r="O175" s="30"/>
      <c r="P175" s="25"/>
    </row>
    <row r="176" spans="9:16" x14ac:dyDescent="0.2">
      <c r="I176" s="29"/>
      <c r="J176" s="28"/>
      <c r="K176" s="30"/>
      <c r="L176" s="29"/>
      <c r="M176" s="29"/>
      <c r="N176" s="29"/>
      <c r="O176" s="30"/>
      <c r="P176" s="25"/>
    </row>
    <row r="177" spans="9:16" x14ac:dyDescent="0.2">
      <c r="I177" s="29"/>
      <c r="J177" s="28"/>
      <c r="K177" s="30"/>
      <c r="L177" s="29"/>
      <c r="M177" s="29"/>
      <c r="N177" s="29"/>
      <c r="O177" s="30"/>
      <c r="P177" s="25"/>
    </row>
    <row r="178" spans="9:16" x14ac:dyDescent="0.2">
      <c r="I178" s="29"/>
      <c r="J178" s="28"/>
      <c r="K178" s="30"/>
      <c r="L178" s="29"/>
      <c r="M178" s="29"/>
      <c r="N178" s="29"/>
      <c r="O178" s="30"/>
      <c r="P178" s="25"/>
    </row>
    <row r="179" spans="9:16" x14ac:dyDescent="0.2">
      <c r="I179" s="29"/>
      <c r="J179" s="28"/>
      <c r="K179" s="30"/>
      <c r="L179" s="29"/>
      <c r="M179" s="29"/>
      <c r="N179" s="29"/>
      <c r="O179" s="30"/>
      <c r="P179" s="25"/>
    </row>
    <row r="180" spans="9:16" x14ac:dyDescent="0.2">
      <c r="I180" s="29"/>
      <c r="J180" s="28"/>
      <c r="K180" s="30"/>
      <c r="L180" s="29"/>
      <c r="M180" s="29"/>
      <c r="N180" s="29"/>
      <c r="O180" s="30"/>
      <c r="P180" s="25"/>
    </row>
    <row r="181" spans="9:16" x14ac:dyDescent="0.2">
      <c r="I181" s="29"/>
      <c r="J181" s="28"/>
      <c r="K181" s="30"/>
      <c r="L181" s="29"/>
      <c r="M181" s="29"/>
      <c r="N181" s="29"/>
      <c r="O181" s="30"/>
      <c r="P181" s="25"/>
    </row>
    <row r="182" spans="9:16" x14ac:dyDescent="0.2">
      <c r="I182" s="29"/>
      <c r="J182" s="28"/>
      <c r="K182" s="30"/>
      <c r="L182" s="29"/>
      <c r="M182" s="29"/>
      <c r="N182" s="29"/>
      <c r="O182" s="30"/>
      <c r="P182" s="25"/>
    </row>
    <row r="183" spans="9:16" x14ac:dyDescent="0.2">
      <c r="I183" s="29"/>
      <c r="J183" s="28"/>
      <c r="K183" s="30"/>
      <c r="L183" s="29"/>
      <c r="M183" s="29"/>
      <c r="N183" s="29"/>
      <c r="O183" s="30"/>
      <c r="P183" s="25"/>
    </row>
    <row r="184" spans="9:16" x14ac:dyDescent="0.2">
      <c r="I184" s="29"/>
      <c r="J184" s="28"/>
      <c r="K184" s="30"/>
      <c r="L184" s="29"/>
      <c r="M184" s="29"/>
      <c r="N184" s="29"/>
      <c r="O184" s="30"/>
      <c r="P184" s="25"/>
    </row>
    <row r="185" spans="9:16" x14ac:dyDescent="0.2">
      <c r="I185" s="29"/>
      <c r="J185" s="28"/>
      <c r="K185" s="30"/>
      <c r="L185" s="29"/>
      <c r="M185" s="29"/>
      <c r="N185" s="29"/>
      <c r="O185" s="30"/>
      <c r="P185" s="25"/>
    </row>
    <row r="186" spans="9:16" x14ac:dyDescent="0.2">
      <c r="I186" s="29"/>
      <c r="J186" s="28"/>
      <c r="K186" s="24"/>
      <c r="L186" s="29"/>
      <c r="M186" s="29"/>
      <c r="N186" s="29"/>
      <c r="O186" s="30"/>
      <c r="P186" s="25"/>
    </row>
    <row r="187" spans="9:16" x14ac:dyDescent="0.2">
      <c r="I187" s="29"/>
      <c r="J187" s="28"/>
      <c r="K187" s="24"/>
      <c r="L187" s="24"/>
      <c r="M187" s="24"/>
      <c r="N187" s="24"/>
      <c r="O187" s="30"/>
      <c r="P187" s="25"/>
    </row>
    <row r="188" spans="9:16" x14ac:dyDescent="0.2">
      <c r="I188" s="29"/>
      <c r="J188" s="28"/>
      <c r="K188" s="24"/>
      <c r="L188" s="24"/>
      <c r="M188" s="24"/>
      <c r="N188" s="24"/>
      <c r="O188" s="24"/>
      <c r="P188" s="24"/>
    </row>
    <row r="189" spans="9:16" x14ac:dyDescent="0.2">
      <c r="I189" s="29"/>
      <c r="J189" s="28"/>
      <c r="K189" s="24"/>
      <c r="L189" s="24"/>
      <c r="M189" s="24"/>
      <c r="N189" s="24"/>
      <c r="O189" s="24"/>
      <c r="P189" s="24"/>
    </row>
    <row r="190" spans="9:16" x14ac:dyDescent="0.2">
      <c r="I190" s="29"/>
      <c r="J190" s="28"/>
      <c r="K190" s="25"/>
      <c r="L190" s="25"/>
      <c r="M190" s="25"/>
      <c r="N190" s="25"/>
      <c r="O190" s="25"/>
      <c r="P190" s="25"/>
    </row>
    <row r="191" spans="9:16" x14ac:dyDescent="0.2">
      <c r="I191" s="29"/>
      <c r="J191" s="28"/>
      <c r="K191" s="25"/>
      <c r="L191" s="25"/>
      <c r="M191" s="25"/>
      <c r="N191" s="25"/>
      <c r="O191" s="25"/>
      <c r="P191" s="25"/>
    </row>
    <row r="192" spans="9:16" x14ac:dyDescent="0.2">
      <c r="I192" s="29"/>
      <c r="J192" s="28"/>
      <c r="K192" s="25"/>
      <c r="L192" s="25"/>
      <c r="M192" s="25"/>
      <c r="N192" s="25"/>
      <c r="O192" s="25"/>
      <c r="P192" s="25"/>
    </row>
    <row r="193" spans="9:16" x14ac:dyDescent="0.2">
      <c r="I193" s="29"/>
      <c r="J193" s="28"/>
      <c r="K193" s="25"/>
      <c r="L193" s="25"/>
      <c r="M193" s="25"/>
      <c r="N193" s="25"/>
      <c r="O193" s="25"/>
      <c r="P193" s="25"/>
    </row>
    <row r="194" spans="9:16" x14ac:dyDescent="0.2">
      <c r="I194" s="29"/>
      <c r="J194" s="28"/>
      <c r="K194" s="25"/>
      <c r="L194" s="25"/>
      <c r="M194" s="25"/>
      <c r="N194" s="25"/>
      <c r="O194" s="25"/>
      <c r="P194" s="25"/>
    </row>
    <row r="195" spans="9:16" x14ac:dyDescent="0.2">
      <c r="I195" s="29"/>
      <c r="J195" s="28"/>
      <c r="K195" s="25"/>
      <c r="L195" s="25"/>
      <c r="M195" s="25"/>
      <c r="N195" s="25"/>
      <c r="O195" s="25"/>
      <c r="P195" s="25"/>
    </row>
    <row r="196" spans="9:16" x14ac:dyDescent="0.2">
      <c r="I196" s="29"/>
      <c r="J196" s="24"/>
      <c r="K196" s="25"/>
      <c r="L196" s="25"/>
      <c r="M196" s="25"/>
      <c r="N196" s="25"/>
      <c r="O196" s="25"/>
      <c r="P196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F16" sqref="F16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78" t="s">
        <v>163</v>
      </c>
      <c r="B1" s="278"/>
      <c r="C1" s="278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127" t="s">
        <v>135</v>
      </c>
      <c r="B3" s="83" t="s">
        <v>136</v>
      </c>
      <c r="C3" s="83" t="s">
        <v>137</v>
      </c>
      <c r="D3" s="35"/>
      <c r="E3" s="35"/>
      <c r="F3" s="35"/>
      <c r="G3" s="35"/>
      <c r="H3" s="35"/>
      <c r="I3" s="35"/>
      <c r="J3" s="35"/>
    </row>
    <row r="4" spans="1:10" x14ac:dyDescent="0.2">
      <c r="A4" s="137" t="s">
        <v>407</v>
      </c>
      <c r="B4" s="132">
        <v>16889842.809999999</v>
      </c>
      <c r="C4" s="133">
        <v>0.30880000000000002</v>
      </c>
      <c r="D4" s="35"/>
      <c r="E4" s="35"/>
      <c r="F4" s="35"/>
      <c r="G4" s="35"/>
      <c r="H4" s="35"/>
      <c r="I4" s="35"/>
      <c r="J4" s="35"/>
    </row>
    <row r="5" spans="1:10" x14ac:dyDescent="0.2">
      <c r="A5" s="138" t="s">
        <v>409</v>
      </c>
      <c r="B5" s="134">
        <v>5534388.4100000001</v>
      </c>
      <c r="C5" s="135">
        <v>0.1012</v>
      </c>
      <c r="D5" s="35"/>
      <c r="E5" s="35"/>
      <c r="F5" s="35"/>
      <c r="G5" s="35"/>
      <c r="H5" s="35"/>
      <c r="I5" s="35"/>
      <c r="J5" s="35"/>
    </row>
    <row r="6" spans="1:10" x14ac:dyDescent="0.2">
      <c r="A6" s="137" t="s">
        <v>411</v>
      </c>
      <c r="B6" s="132">
        <v>5479447.3799999999</v>
      </c>
      <c r="C6" s="133">
        <v>0.1002</v>
      </c>
      <c r="D6" s="35"/>
      <c r="E6" s="35"/>
      <c r="F6" s="35"/>
      <c r="G6" s="35"/>
      <c r="H6" s="35"/>
      <c r="I6" s="35"/>
      <c r="J6" s="35"/>
    </row>
    <row r="7" spans="1:10" x14ac:dyDescent="0.2">
      <c r="A7" s="138" t="s">
        <v>410</v>
      </c>
      <c r="B7" s="134">
        <v>4812077.8099999996</v>
      </c>
      <c r="C7" s="135">
        <v>8.7999999999999995E-2</v>
      </c>
      <c r="D7" s="35"/>
      <c r="E7" s="35"/>
      <c r="F7" s="35"/>
      <c r="G7" s="35"/>
      <c r="H7" s="35"/>
      <c r="I7" s="35"/>
      <c r="J7" s="35"/>
    </row>
    <row r="8" spans="1:10" x14ac:dyDescent="0.2">
      <c r="A8" s="137" t="s">
        <v>408</v>
      </c>
      <c r="B8" s="132">
        <v>3641581.55</v>
      </c>
      <c r="C8" s="133">
        <v>6.6600000000000006E-2</v>
      </c>
      <c r="D8" s="35"/>
      <c r="E8" s="35"/>
      <c r="F8" s="35"/>
      <c r="G8" s="35"/>
      <c r="H8" s="35"/>
      <c r="I8" s="35"/>
      <c r="J8" s="35"/>
    </row>
    <row r="9" spans="1:10" x14ac:dyDescent="0.2">
      <c r="A9" s="139" t="s">
        <v>412</v>
      </c>
      <c r="B9" s="134">
        <v>3519513.38</v>
      </c>
      <c r="C9" s="135">
        <v>6.4399999999999999E-2</v>
      </c>
      <c r="D9" s="35"/>
      <c r="E9" s="35"/>
      <c r="F9" s="35"/>
      <c r="G9" s="35"/>
      <c r="H9" s="35"/>
      <c r="I9" s="35"/>
      <c r="J9" s="35"/>
    </row>
    <row r="10" spans="1:10" x14ac:dyDescent="0.2">
      <c r="A10" s="137" t="s">
        <v>471</v>
      </c>
      <c r="B10" s="132">
        <v>3129548.6</v>
      </c>
      <c r="C10" s="133">
        <v>5.7200000000000001E-2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39" t="s">
        <v>575</v>
      </c>
      <c r="B11" s="134">
        <v>2689764.33</v>
      </c>
      <c r="C11" s="135">
        <v>4.9200000000000001E-2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37" t="s">
        <v>576</v>
      </c>
      <c r="B12" s="132">
        <v>2331569.16</v>
      </c>
      <c r="C12" s="133">
        <v>4.2599999999999999E-2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38" t="s">
        <v>577</v>
      </c>
      <c r="B13" s="134">
        <v>1543847.63</v>
      </c>
      <c r="C13" s="135">
        <v>2.8199999999999999E-2</v>
      </c>
      <c r="D13" s="35"/>
      <c r="E13" s="37"/>
      <c r="F13" s="37"/>
      <c r="G13" s="37"/>
      <c r="H13" s="37"/>
      <c r="I13" s="37"/>
      <c r="J13" s="37"/>
    </row>
    <row r="14" spans="1:10" x14ac:dyDescent="0.2">
      <c r="A14" s="140" t="s">
        <v>578</v>
      </c>
      <c r="B14" s="132">
        <v>5115686.22</v>
      </c>
      <c r="C14" s="133">
        <v>9.35E-2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127" t="s">
        <v>134</v>
      </c>
      <c r="B15" s="136">
        <f>SUM(B4:B14)</f>
        <v>54687267.279999994</v>
      </c>
      <c r="C15" s="235">
        <f>SUM(C4:C14)</f>
        <v>0.99990000000000001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266">
        <f>B15/2</f>
        <v>27343633.639999997</v>
      </c>
      <c r="E17" s="40"/>
      <c r="F17" s="37"/>
      <c r="G17" s="37"/>
      <c r="H17" s="38"/>
      <c r="I17" s="37"/>
      <c r="J17" s="37"/>
    </row>
    <row r="18" spans="2:10" x14ac:dyDescent="0.2">
      <c r="B18" s="266">
        <f>B17-'VP, Securities'!F141</f>
        <v>0</v>
      </c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7"/>
  <sheetViews>
    <sheetView view="pageBreakPreview" zoomScale="80" zoomScaleNormal="100" zoomScaleSheetLayoutView="80" workbookViewId="0">
      <selection activeCell="H17" sqref="H17"/>
    </sheetView>
  </sheetViews>
  <sheetFormatPr defaultRowHeight="12.75" x14ac:dyDescent="0.2"/>
  <cols>
    <col min="1" max="1" width="42.85546875" style="146" customWidth="1"/>
    <col min="2" max="2" width="15" style="146" customWidth="1"/>
    <col min="3" max="3" width="25.140625" style="146" bestFit="1" customWidth="1"/>
    <col min="4" max="4" width="22.28515625" style="146" bestFit="1" customWidth="1"/>
    <col min="5" max="5" width="16" style="142" customWidth="1"/>
  </cols>
  <sheetData>
    <row r="1" spans="1:7" ht="35.25" customHeight="1" x14ac:dyDescent="0.25">
      <c r="A1" s="279" t="s">
        <v>464</v>
      </c>
      <c r="B1" s="280"/>
      <c r="C1" s="280"/>
      <c r="D1" s="280"/>
      <c r="E1" s="280"/>
      <c r="F1" s="53"/>
      <c r="G1" s="43"/>
    </row>
    <row r="2" spans="1:7" x14ac:dyDescent="0.2">
      <c r="A2" s="144"/>
      <c r="B2" s="145"/>
      <c r="C2" s="145"/>
      <c r="D2" s="145"/>
      <c r="E2" s="141"/>
      <c r="F2" s="45"/>
      <c r="G2" s="43"/>
    </row>
    <row r="3" spans="1:7" ht="24.75" customHeight="1" x14ac:dyDescent="0.2">
      <c r="A3" s="274" t="s">
        <v>94</v>
      </c>
      <c r="B3" s="274"/>
      <c r="C3" s="274"/>
      <c r="D3" s="274"/>
      <c r="E3" s="274"/>
      <c r="F3" s="43"/>
      <c r="G3" s="46"/>
    </row>
    <row r="4" spans="1:7" ht="51" x14ac:dyDescent="0.2">
      <c r="A4" s="169" t="s">
        <v>138</v>
      </c>
      <c r="B4" s="110" t="s">
        <v>139</v>
      </c>
      <c r="C4" s="110" t="s">
        <v>99</v>
      </c>
      <c r="D4" s="110" t="s">
        <v>164</v>
      </c>
      <c r="E4" s="170" t="s">
        <v>140</v>
      </c>
      <c r="F4" s="43"/>
      <c r="G4" s="52"/>
    </row>
    <row r="5" spans="1:7" x14ac:dyDescent="0.2">
      <c r="A5" s="160" t="s">
        <v>473</v>
      </c>
      <c r="B5" s="161" t="s">
        <v>474</v>
      </c>
      <c r="C5" s="167" t="s">
        <v>483</v>
      </c>
      <c r="D5" s="90" t="s">
        <v>467</v>
      </c>
      <c r="E5" s="162">
        <v>42089</v>
      </c>
      <c r="F5" s="43"/>
      <c r="G5" s="52"/>
    </row>
    <row r="6" spans="1:7" s="57" customFormat="1" ht="25.5" x14ac:dyDescent="0.2">
      <c r="A6" s="217" t="s">
        <v>472</v>
      </c>
      <c r="B6" s="171" t="s">
        <v>478</v>
      </c>
      <c r="C6" s="163" t="s">
        <v>484</v>
      </c>
      <c r="D6" s="89" t="s">
        <v>467</v>
      </c>
      <c r="E6" s="218">
        <v>42065</v>
      </c>
      <c r="F6" s="43"/>
      <c r="G6" s="52"/>
    </row>
    <row r="7" spans="1:7" s="57" customFormat="1" ht="25.5" x14ac:dyDescent="0.2">
      <c r="A7" s="160" t="s">
        <v>480</v>
      </c>
      <c r="B7" s="161" t="s">
        <v>481</v>
      </c>
      <c r="C7" s="167" t="s">
        <v>484</v>
      </c>
      <c r="D7" s="90" t="s">
        <v>467</v>
      </c>
      <c r="E7" s="162">
        <v>42094</v>
      </c>
      <c r="F7" s="43"/>
      <c r="G7" s="52"/>
    </row>
    <row r="8" spans="1:7" s="57" customFormat="1" ht="25.5" x14ac:dyDescent="0.2">
      <c r="A8" s="217" t="s">
        <v>512</v>
      </c>
      <c r="B8" s="171" t="s">
        <v>513</v>
      </c>
      <c r="C8" s="163" t="s">
        <v>484</v>
      </c>
      <c r="D8" s="89" t="s">
        <v>467</v>
      </c>
      <c r="E8" s="218">
        <v>42156</v>
      </c>
      <c r="F8" s="43"/>
      <c r="G8" s="52"/>
    </row>
    <row r="9" spans="1:7" s="57" customFormat="1" ht="25.5" x14ac:dyDescent="0.2">
      <c r="A9" s="160" t="s">
        <v>509</v>
      </c>
      <c r="B9" s="161" t="s">
        <v>510</v>
      </c>
      <c r="C9" s="167" t="s">
        <v>484</v>
      </c>
      <c r="D9" s="90" t="s">
        <v>467</v>
      </c>
      <c r="E9" s="162">
        <v>42179</v>
      </c>
      <c r="F9" s="43"/>
      <c r="G9" s="52"/>
    </row>
    <row r="10" spans="1:7" s="57" customFormat="1" ht="21" customHeight="1" x14ac:dyDescent="0.2">
      <c r="A10" s="217" t="s">
        <v>518</v>
      </c>
      <c r="B10" s="171" t="s">
        <v>519</v>
      </c>
      <c r="C10" s="163" t="s">
        <v>483</v>
      </c>
      <c r="D10" s="89" t="s">
        <v>467</v>
      </c>
      <c r="E10" s="218">
        <v>42202</v>
      </c>
      <c r="F10" s="43"/>
      <c r="G10" s="52"/>
    </row>
    <row r="11" spans="1:7" s="57" customFormat="1" ht="21.75" customHeight="1" x14ac:dyDescent="0.2">
      <c r="A11" s="160" t="s">
        <v>515</v>
      </c>
      <c r="B11" s="161" t="s">
        <v>516</v>
      </c>
      <c r="C11" s="167" t="s">
        <v>483</v>
      </c>
      <c r="D11" s="90" t="s">
        <v>467</v>
      </c>
      <c r="E11" s="162">
        <v>42212</v>
      </c>
      <c r="F11" s="43"/>
      <c r="G11" s="52"/>
    </row>
    <row r="12" spans="1:7" s="57" customFormat="1" ht="20.25" customHeight="1" x14ac:dyDescent="0.2">
      <c r="A12" s="238" t="s">
        <v>521</v>
      </c>
      <c r="B12" s="239" t="s">
        <v>522</v>
      </c>
      <c r="C12" s="240" t="s">
        <v>483</v>
      </c>
      <c r="D12" s="241" t="s">
        <v>467</v>
      </c>
      <c r="E12" s="242">
        <v>42214</v>
      </c>
      <c r="F12" s="43"/>
      <c r="G12" s="52"/>
    </row>
    <row r="13" spans="1:7" s="57" customFormat="1" ht="20.25" customHeight="1" x14ac:dyDescent="0.2">
      <c r="A13" s="160" t="s">
        <v>527</v>
      </c>
      <c r="B13" s="161" t="s">
        <v>528</v>
      </c>
      <c r="C13" s="167" t="s">
        <v>483</v>
      </c>
      <c r="D13" s="90" t="s">
        <v>467</v>
      </c>
      <c r="E13" s="162">
        <v>42226</v>
      </c>
      <c r="F13" s="43"/>
      <c r="G13" s="52"/>
    </row>
    <row r="14" spans="1:7" s="57" customFormat="1" ht="20.25" customHeight="1" x14ac:dyDescent="0.2">
      <c r="A14" s="238" t="s">
        <v>524</v>
      </c>
      <c r="B14" s="239" t="s">
        <v>525</v>
      </c>
      <c r="C14" s="240" t="s">
        <v>483</v>
      </c>
      <c r="D14" s="241" t="s">
        <v>467</v>
      </c>
      <c r="E14" s="242">
        <v>42227</v>
      </c>
      <c r="F14" s="43"/>
      <c r="G14" s="52"/>
    </row>
    <row r="15" spans="1:7" s="57" customFormat="1" ht="20.25" customHeight="1" x14ac:dyDescent="0.2">
      <c r="A15" s="160" t="s">
        <v>529</v>
      </c>
      <c r="B15" s="161" t="s">
        <v>530</v>
      </c>
      <c r="C15" s="167" t="s">
        <v>483</v>
      </c>
      <c r="D15" s="90" t="s">
        <v>467</v>
      </c>
      <c r="E15" s="162">
        <v>42247</v>
      </c>
      <c r="F15" s="43"/>
      <c r="G15" s="52"/>
    </row>
    <row r="16" spans="1:7" s="57" customFormat="1" x14ac:dyDescent="0.2">
      <c r="A16" s="281"/>
      <c r="B16" s="281"/>
      <c r="C16" s="281"/>
      <c r="D16" s="281"/>
      <c r="E16" s="281"/>
      <c r="F16" s="43"/>
      <c r="G16" s="52"/>
    </row>
    <row r="17" spans="1:7" ht="28.5" customHeight="1" x14ac:dyDescent="0.2">
      <c r="A17" s="274" t="s">
        <v>95</v>
      </c>
      <c r="B17" s="274"/>
      <c r="C17" s="274"/>
      <c r="D17" s="274"/>
      <c r="E17" s="274"/>
      <c r="F17" s="43"/>
      <c r="G17" s="43"/>
    </row>
    <row r="18" spans="1:7" ht="51" x14ac:dyDescent="0.2">
      <c r="A18" s="169" t="s">
        <v>138</v>
      </c>
      <c r="B18" s="110" t="s">
        <v>139</v>
      </c>
      <c r="C18" s="110" t="s">
        <v>99</v>
      </c>
      <c r="D18" s="110" t="s">
        <v>164</v>
      </c>
      <c r="E18" s="170" t="s">
        <v>141</v>
      </c>
      <c r="F18" s="42"/>
      <c r="G18" s="44"/>
    </row>
    <row r="19" spans="1:7" ht="25.5" x14ac:dyDescent="0.2">
      <c r="A19" s="116" t="s">
        <v>165</v>
      </c>
      <c r="B19" s="161" t="s">
        <v>193</v>
      </c>
      <c r="C19" s="167" t="s">
        <v>485</v>
      </c>
      <c r="D19" s="90" t="s">
        <v>465</v>
      </c>
      <c r="E19" s="162">
        <v>42023</v>
      </c>
      <c r="F19" s="42"/>
      <c r="G19" s="44"/>
    </row>
    <row r="20" spans="1:7" ht="25.5" x14ac:dyDescent="0.2">
      <c r="A20" s="118" t="s">
        <v>264</v>
      </c>
      <c r="B20" s="171" t="s">
        <v>265</v>
      </c>
      <c r="C20" s="163" t="s">
        <v>485</v>
      </c>
      <c r="D20" s="89" t="s">
        <v>466</v>
      </c>
      <c r="E20" s="218">
        <v>42027</v>
      </c>
      <c r="F20" s="42"/>
    </row>
    <row r="21" spans="1:7" s="57" customFormat="1" ht="25.5" x14ac:dyDescent="0.2">
      <c r="A21" s="116" t="s">
        <v>172</v>
      </c>
      <c r="B21" s="161" t="s">
        <v>406</v>
      </c>
      <c r="C21" s="167" t="s">
        <v>484</v>
      </c>
      <c r="D21" s="90" t="s">
        <v>467</v>
      </c>
      <c r="E21" s="162">
        <v>42034</v>
      </c>
      <c r="F21" s="42"/>
    </row>
    <row r="22" spans="1:7" s="57" customFormat="1" ht="28.5" customHeight="1" x14ac:dyDescent="0.2">
      <c r="A22" s="118" t="s">
        <v>22</v>
      </c>
      <c r="B22" s="171" t="s">
        <v>378</v>
      </c>
      <c r="C22" s="163" t="s">
        <v>483</v>
      </c>
      <c r="D22" s="89" t="s">
        <v>467</v>
      </c>
      <c r="E22" s="218">
        <v>42059</v>
      </c>
      <c r="F22" s="42"/>
    </row>
    <row r="23" spans="1:7" s="57" customFormat="1" ht="28.5" customHeight="1" x14ac:dyDescent="0.2">
      <c r="A23" s="116" t="s">
        <v>394</v>
      </c>
      <c r="B23" s="161" t="s">
        <v>395</v>
      </c>
      <c r="C23" s="167" t="s">
        <v>483</v>
      </c>
      <c r="D23" s="90" t="s">
        <v>467</v>
      </c>
      <c r="E23" s="162">
        <v>42074</v>
      </c>
      <c r="F23" s="42"/>
    </row>
    <row r="24" spans="1:7" s="57" customFormat="1" ht="28.5" customHeight="1" x14ac:dyDescent="0.2">
      <c r="A24" s="118" t="s">
        <v>338</v>
      </c>
      <c r="B24" s="171" t="s">
        <v>339</v>
      </c>
      <c r="C24" s="163" t="s">
        <v>483</v>
      </c>
      <c r="D24" s="89" t="s">
        <v>467</v>
      </c>
      <c r="E24" s="218">
        <v>42082</v>
      </c>
      <c r="F24" s="42"/>
    </row>
    <row r="25" spans="1:7" s="57" customFormat="1" ht="28.5" customHeight="1" x14ac:dyDescent="0.2">
      <c r="A25" s="116" t="s">
        <v>340</v>
      </c>
      <c r="B25" s="161" t="s">
        <v>341</v>
      </c>
      <c r="C25" s="167" t="s">
        <v>483</v>
      </c>
      <c r="D25" s="90" t="s">
        <v>467</v>
      </c>
      <c r="E25" s="162">
        <v>42087</v>
      </c>
      <c r="F25" s="42"/>
    </row>
    <row r="26" spans="1:7" s="57" customFormat="1" ht="28.5" customHeight="1" x14ac:dyDescent="0.2">
      <c r="A26" s="118" t="s">
        <v>167</v>
      </c>
      <c r="B26" s="171" t="s">
        <v>196</v>
      </c>
      <c r="C26" s="163" t="s">
        <v>485</v>
      </c>
      <c r="D26" s="89" t="s">
        <v>465</v>
      </c>
      <c r="E26" s="218">
        <v>42111</v>
      </c>
      <c r="F26" s="42"/>
    </row>
    <row r="27" spans="1:7" s="57" customFormat="1" ht="28.5" customHeight="1" x14ac:dyDescent="0.2">
      <c r="A27" s="116" t="s">
        <v>376</v>
      </c>
      <c r="B27" s="161" t="s">
        <v>377</v>
      </c>
      <c r="C27" s="167" t="s">
        <v>483</v>
      </c>
      <c r="D27" s="90" t="s">
        <v>467</v>
      </c>
      <c r="E27" s="162">
        <v>42131</v>
      </c>
      <c r="F27" s="42"/>
    </row>
    <row r="28" spans="1:7" s="57" customFormat="1" ht="28.5" customHeight="1" x14ac:dyDescent="0.2">
      <c r="A28" s="118" t="s">
        <v>315</v>
      </c>
      <c r="B28" s="171" t="s">
        <v>316</v>
      </c>
      <c r="C28" s="163" t="s">
        <v>483</v>
      </c>
      <c r="D28" s="89" t="s">
        <v>467</v>
      </c>
      <c r="E28" s="218">
        <v>42142</v>
      </c>
      <c r="F28" s="42"/>
    </row>
    <row r="29" spans="1:7" s="57" customFormat="1" ht="28.5" customHeight="1" x14ac:dyDescent="0.2">
      <c r="A29" s="116" t="s">
        <v>371</v>
      </c>
      <c r="B29" s="161" t="s">
        <v>372</v>
      </c>
      <c r="C29" s="167" t="s">
        <v>483</v>
      </c>
      <c r="D29" s="90" t="s">
        <v>467</v>
      </c>
      <c r="E29" s="162">
        <v>42157</v>
      </c>
      <c r="F29" s="42"/>
    </row>
    <row r="30" spans="1:7" s="57" customFormat="1" ht="28.5" customHeight="1" x14ac:dyDescent="0.2">
      <c r="A30" s="118" t="s">
        <v>401</v>
      </c>
      <c r="B30" s="171" t="s">
        <v>402</v>
      </c>
      <c r="C30" s="163" t="s">
        <v>483</v>
      </c>
      <c r="D30" s="89" t="s">
        <v>467</v>
      </c>
      <c r="E30" s="218">
        <v>42182</v>
      </c>
      <c r="F30" s="42"/>
    </row>
    <row r="31" spans="1:7" s="57" customFormat="1" ht="28.5" customHeight="1" x14ac:dyDescent="0.2">
      <c r="A31" s="116" t="s">
        <v>299</v>
      </c>
      <c r="B31" s="161" t="s">
        <v>300</v>
      </c>
      <c r="C31" s="167" t="s">
        <v>485</v>
      </c>
      <c r="D31" s="90" t="s">
        <v>466</v>
      </c>
      <c r="E31" s="162">
        <v>42215</v>
      </c>
      <c r="F31" s="42"/>
    </row>
    <row r="32" spans="1:7" s="57" customFormat="1" ht="28.5" customHeight="1" x14ac:dyDescent="0.2">
      <c r="A32" s="118" t="s">
        <v>297</v>
      </c>
      <c r="B32" s="171" t="s">
        <v>298</v>
      </c>
      <c r="C32" s="163" t="s">
        <v>485</v>
      </c>
      <c r="D32" s="89" t="s">
        <v>466</v>
      </c>
      <c r="E32" s="218">
        <v>42247</v>
      </c>
      <c r="F32" s="42"/>
    </row>
    <row r="33" spans="1:6" s="57" customFormat="1" ht="28.5" customHeight="1" x14ac:dyDescent="0.2">
      <c r="A33" s="116" t="s">
        <v>342</v>
      </c>
      <c r="B33" s="161" t="s">
        <v>343</v>
      </c>
      <c r="C33" s="167" t="s">
        <v>483</v>
      </c>
      <c r="D33" s="90" t="s">
        <v>467</v>
      </c>
      <c r="E33" s="162">
        <v>42272</v>
      </c>
      <c r="F33" s="42"/>
    </row>
    <row r="34" spans="1:6" s="57" customFormat="1" ht="28.5" customHeight="1" x14ac:dyDescent="0.2">
      <c r="A34" s="118" t="s">
        <v>313</v>
      </c>
      <c r="B34" s="171" t="s">
        <v>314</v>
      </c>
      <c r="C34" s="163" t="s">
        <v>483</v>
      </c>
      <c r="D34" s="89" t="s">
        <v>467</v>
      </c>
      <c r="E34" s="218">
        <v>42298</v>
      </c>
      <c r="F34" s="42"/>
    </row>
    <row r="35" spans="1:6" s="57" customFormat="1" ht="28.5" customHeight="1" x14ac:dyDescent="0.2">
      <c r="A35" s="116" t="s">
        <v>428</v>
      </c>
      <c r="B35" s="161" t="s">
        <v>429</v>
      </c>
      <c r="C35" s="167" t="s">
        <v>484</v>
      </c>
      <c r="D35" s="90" t="s">
        <v>467</v>
      </c>
      <c r="E35" s="162">
        <v>42319</v>
      </c>
      <c r="F35" s="42"/>
    </row>
    <row r="36" spans="1:6" x14ac:dyDescent="0.2">
      <c r="A36" s="165"/>
      <c r="B36" s="165"/>
      <c r="C36" s="165"/>
      <c r="D36" s="165"/>
      <c r="E36" s="166"/>
      <c r="F36" s="47"/>
    </row>
    <row r="37" spans="1:6" ht="29.25" customHeight="1" x14ac:dyDescent="0.2">
      <c r="A37" s="274" t="s">
        <v>96</v>
      </c>
      <c r="B37" s="274"/>
      <c r="C37" s="274"/>
      <c r="D37" s="274"/>
      <c r="E37" s="274"/>
      <c r="F37" s="47"/>
    </row>
    <row r="38" spans="1:6" ht="51" x14ac:dyDescent="0.2">
      <c r="A38" s="169" t="s">
        <v>138</v>
      </c>
      <c r="B38" s="110" t="s">
        <v>139</v>
      </c>
      <c r="C38" s="110" t="s">
        <v>99</v>
      </c>
      <c r="D38" s="110" t="s">
        <v>164</v>
      </c>
      <c r="E38" s="170" t="s">
        <v>142</v>
      </c>
      <c r="F38" s="42"/>
    </row>
    <row r="39" spans="1:6" ht="25.5" x14ac:dyDescent="0.2">
      <c r="A39" s="116" t="s">
        <v>472</v>
      </c>
      <c r="B39" s="161" t="s">
        <v>478</v>
      </c>
      <c r="C39" s="167" t="s">
        <v>484</v>
      </c>
      <c r="D39" s="90" t="s">
        <v>467</v>
      </c>
      <c r="E39" s="162">
        <v>42088</v>
      </c>
      <c r="F39" s="42"/>
    </row>
    <row r="40" spans="1:6" s="57" customFormat="1" ht="25.5" x14ac:dyDescent="0.2">
      <c r="A40" s="118" t="s">
        <v>472</v>
      </c>
      <c r="B40" s="171" t="s">
        <v>478</v>
      </c>
      <c r="C40" s="163" t="s">
        <v>484</v>
      </c>
      <c r="D40" s="163" t="s">
        <v>467</v>
      </c>
      <c r="E40" s="164">
        <v>42152</v>
      </c>
      <c r="F40" s="42"/>
    </row>
    <row r="41" spans="1:6" s="57" customFormat="1" ht="25.5" x14ac:dyDescent="0.2">
      <c r="A41" s="116" t="s">
        <v>166</v>
      </c>
      <c r="B41" s="161" t="s">
        <v>194</v>
      </c>
      <c r="C41" s="167" t="s">
        <v>485</v>
      </c>
      <c r="D41" s="90" t="s">
        <v>465</v>
      </c>
      <c r="E41" s="162">
        <v>42166</v>
      </c>
      <c r="F41" s="42"/>
    </row>
    <row r="42" spans="1:6" s="57" customFormat="1" x14ac:dyDescent="0.2">
      <c r="A42" s="118" t="s">
        <v>391</v>
      </c>
      <c r="B42" s="171" t="s">
        <v>392</v>
      </c>
      <c r="C42" s="163" t="s">
        <v>483</v>
      </c>
      <c r="D42" s="163" t="s">
        <v>467</v>
      </c>
      <c r="E42" s="164">
        <v>42202</v>
      </c>
      <c r="F42" s="42"/>
    </row>
    <row r="43" spans="1:6" s="57" customFormat="1" x14ac:dyDescent="0.2">
      <c r="A43" s="116" t="s">
        <v>399</v>
      </c>
      <c r="B43" s="161" t="s">
        <v>400</v>
      </c>
      <c r="C43" s="167" t="s">
        <v>483</v>
      </c>
      <c r="D43" s="90" t="s">
        <v>467</v>
      </c>
      <c r="E43" s="162">
        <v>42202</v>
      </c>
      <c r="F43" s="42"/>
    </row>
    <row r="44" spans="1:6" s="57" customFormat="1" x14ac:dyDescent="0.2">
      <c r="A44" s="118" t="s">
        <v>527</v>
      </c>
      <c r="B44" s="171" t="s">
        <v>528</v>
      </c>
      <c r="C44" s="163" t="s">
        <v>483</v>
      </c>
      <c r="D44" s="163" t="s">
        <v>467</v>
      </c>
      <c r="E44" s="164">
        <v>42265</v>
      </c>
      <c r="F44" s="42"/>
    </row>
    <row r="45" spans="1:6" s="54" customFormat="1" x14ac:dyDescent="0.2">
      <c r="A45" s="119"/>
      <c r="B45" s="172"/>
      <c r="C45" s="172"/>
      <c r="D45" s="172"/>
      <c r="E45" s="173"/>
    </row>
    <row r="46" spans="1:6" ht="27" customHeight="1" x14ac:dyDescent="0.2">
      <c r="A46" s="274" t="s">
        <v>97</v>
      </c>
      <c r="B46" s="274"/>
      <c r="C46" s="274"/>
      <c r="D46" s="274"/>
      <c r="E46" s="274"/>
      <c r="F46" s="47"/>
    </row>
    <row r="47" spans="1:6" ht="51" x14ac:dyDescent="0.2">
      <c r="A47" s="169" t="s">
        <v>138</v>
      </c>
      <c r="B47" s="110" t="s">
        <v>139</v>
      </c>
      <c r="C47" s="110" t="s">
        <v>99</v>
      </c>
      <c r="D47" s="110" t="s">
        <v>164</v>
      </c>
      <c r="E47" s="170" t="s">
        <v>143</v>
      </c>
      <c r="F47" s="42"/>
    </row>
    <row r="48" spans="1:6" ht="25.5" x14ac:dyDescent="0.2">
      <c r="A48" s="116" t="s">
        <v>258</v>
      </c>
      <c r="B48" s="161" t="s">
        <v>259</v>
      </c>
      <c r="C48" s="167" t="s">
        <v>485</v>
      </c>
      <c r="D48" s="90" t="s">
        <v>466</v>
      </c>
      <c r="E48" s="162">
        <v>42158</v>
      </c>
      <c r="F48" s="42"/>
    </row>
    <row r="49" spans="1:6" x14ac:dyDescent="0.2">
      <c r="A49" s="118" t="s">
        <v>313</v>
      </c>
      <c r="B49" s="171" t="s">
        <v>314</v>
      </c>
      <c r="C49" s="163" t="s">
        <v>483</v>
      </c>
      <c r="D49" s="163" t="s">
        <v>467</v>
      </c>
      <c r="E49" s="164">
        <v>42174</v>
      </c>
      <c r="F49" s="42"/>
    </row>
    <row r="50" spans="1:6" s="57" customFormat="1" x14ac:dyDescent="0.2">
      <c r="A50" s="116" t="s">
        <v>385</v>
      </c>
      <c r="B50" s="161" t="s">
        <v>386</v>
      </c>
      <c r="C50" s="167" t="s">
        <v>483</v>
      </c>
      <c r="D50" s="90" t="s">
        <v>467</v>
      </c>
      <c r="E50" s="162">
        <v>42202</v>
      </c>
      <c r="F50" s="42"/>
    </row>
    <row r="51" spans="1:6" s="57" customFormat="1" ht="25.5" x14ac:dyDescent="0.2">
      <c r="A51" s="118" t="s">
        <v>240</v>
      </c>
      <c r="B51" s="171" t="s">
        <v>241</v>
      </c>
      <c r="C51" s="163" t="s">
        <v>485</v>
      </c>
      <c r="D51" s="163" t="s">
        <v>466</v>
      </c>
      <c r="E51" s="164">
        <v>42205</v>
      </c>
      <c r="F51" s="42"/>
    </row>
    <row r="52" spans="1:6" x14ac:dyDescent="0.2">
      <c r="A52" s="119"/>
      <c r="B52" s="172"/>
      <c r="C52" s="172"/>
      <c r="D52" s="172"/>
      <c r="E52" s="173"/>
      <c r="F52" s="41"/>
    </row>
    <row r="53" spans="1:6" ht="25.5" x14ac:dyDescent="0.2">
      <c r="A53" s="148" t="s">
        <v>98</v>
      </c>
      <c r="B53" s="145"/>
      <c r="C53" s="145"/>
      <c r="D53" s="145"/>
      <c r="E53" s="141"/>
      <c r="F53" s="45"/>
    </row>
    <row r="54" spans="1:6" ht="51" x14ac:dyDescent="0.2">
      <c r="A54" s="169" t="s">
        <v>138</v>
      </c>
      <c r="B54" s="110" t="s">
        <v>139</v>
      </c>
      <c r="C54" s="110" t="s">
        <v>99</v>
      </c>
      <c r="D54" s="110" t="s">
        <v>164</v>
      </c>
      <c r="E54" s="170" t="s">
        <v>144</v>
      </c>
      <c r="F54" s="41"/>
    </row>
    <row r="55" spans="1:6" x14ac:dyDescent="0.2">
      <c r="A55" s="116"/>
      <c r="B55" s="167"/>
      <c r="C55" s="167"/>
      <c r="D55" s="167"/>
      <c r="E55" s="168"/>
      <c r="F55" s="41"/>
    </row>
    <row r="56" spans="1:6" s="57" customFormat="1" x14ac:dyDescent="0.2">
      <c r="A56" s="118"/>
      <c r="B56" s="171"/>
      <c r="C56" s="163"/>
      <c r="D56" s="163"/>
      <c r="E56" s="164"/>
    </row>
    <row r="57" spans="1:6" x14ac:dyDescent="0.2">
      <c r="A57" s="108"/>
      <c r="B57" s="147"/>
      <c r="C57" s="147"/>
      <c r="D57" s="147"/>
      <c r="E57" s="49"/>
      <c r="F57" s="41"/>
    </row>
    <row r="58" spans="1:6" x14ac:dyDescent="0.2">
      <c r="A58" s="149"/>
      <c r="B58" s="150"/>
      <c r="C58" s="150"/>
      <c r="D58" s="150"/>
      <c r="E58" s="143"/>
      <c r="F58" s="50"/>
    </row>
    <row r="59" spans="1:6" x14ac:dyDescent="0.2">
      <c r="A59" s="149"/>
      <c r="B59" s="150"/>
      <c r="C59" s="150"/>
      <c r="D59" s="151"/>
      <c r="E59" s="143"/>
      <c r="F59" s="50"/>
    </row>
    <row r="60" spans="1:6" x14ac:dyDescent="0.2">
      <c r="A60" s="152"/>
      <c r="B60" s="153"/>
      <c r="C60" s="153"/>
      <c r="D60" s="153"/>
      <c r="E60" s="143"/>
      <c r="F60" s="50"/>
    </row>
    <row r="61" spans="1:6" x14ac:dyDescent="0.2">
      <c r="A61" s="152"/>
      <c r="B61" s="153"/>
      <c r="C61" s="153"/>
      <c r="D61" s="153"/>
      <c r="E61" s="143"/>
      <c r="F61" s="50"/>
    </row>
    <row r="62" spans="1:6" x14ac:dyDescent="0.2">
      <c r="A62" s="152"/>
      <c r="B62" s="153"/>
      <c r="C62" s="153"/>
      <c r="D62" s="153"/>
      <c r="E62" s="143"/>
      <c r="F62" s="50"/>
    </row>
    <row r="63" spans="1:6" x14ac:dyDescent="0.2">
      <c r="A63" s="152"/>
      <c r="B63" s="153"/>
      <c r="C63" s="153"/>
      <c r="D63" s="153"/>
      <c r="E63" s="143"/>
      <c r="F63" s="50"/>
    </row>
    <row r="64" spans="1:6" x14ac:dyDescent="0.2">
      <c r="A64" s="154"/>
      <c r="B64" s="155"/>
      <c r="C64" s="155"/>
      <c r="D64" s="155"/>
      <c r="E64" s="143"/>
      <c r="F64" s="50"/>
    </row>
    <row r="65" spans="1:6" x14ac:dyDescent="0.2">
      <c r="A65" s="149"/>
      <c r="B65" s="150"/>
      <c r="C65" s="150"/>
      <c r="D65" s="150"/>
      <c r="E65" s="143"/>
      <c r="F65" s="50"/>
    </row>
    <row r="66" spans="1:6" ht="15" x14ac:dyDescent="0.3">
      <c r="A66" s="156"/>
      <c r="B66" s="157"/>
      <c r="C66" s="157"/>
      <c r="D66" s="157"/>
      <c r="E66" s="143"/>
      <c r="F66" s="50"/>
    </row>
    <row r="67" spans="1:6" x14ac:dyDescent="0.2">
      <c r="A67" s="149"/>
      <c r="B67" s="150"/>
      <c r="C67" s="150"/>
      <c r="D67" s="150"/>
      <c r="E67" s="143"/>
      <c r="F67" s="50"/>
    </row>
    <row r="68" spans="1:6" x14ac:dyDescent="0.2">
      <c r="A68" s="149"/>
      <c r="B68" s="151"/>
      <c r="C68" s="151"/>
      <c r="D68" s="151"/>
      <c r="E68" s="143"/>
      <c r="F68" s="51"/>
    </row>
    <row r="69" spans="1:6" x14ac:dyDescent="0.2">
      <c r="A69" s="108"/>
      <c r="B69" s="158"/>
      <c r="C69" s="158"/>
      <c r="D69" s="159"/>
      <c r="E69" s="48"/>
      <c r="F69" s="48"/>
    </row>
    <row r="70" spans="1:6" x14ac:dyDescent="0.2">
      <c r="A70" s="108"/>
      <c r="B70" s="158"/>
      <c r="C70" s="158"/>
      <c r="D70" s="159"/>
      <c r="E70" s="48"/>
      <c r="F70" s="48"/>
    </row>
    <row r="71" spans="1:6" x14ac:dyDescent="0.2">
      <c r="A71" s="149"/>
      <c r="B71" s="150"/>
      <c r="C71" s="150"/>
      <c r="D71" s="150"/>
      <c r="E71" s="143"/>
      <c r="F71" s="50"/>
    </row>
    <row r="72" spans="1:6" x14ac:dyDescent="0.2">
      <c r="A72" s="149"/>
      <c r="B72" s="150"/>
      <c r="C72" s="150"/>
      <c r="D72" s="150"/>
      <c r="E72" s="143"/>
      <c r="F72" s="50"/>
    </row>
    <row r="73" spans="1:6" x14ac:dyDescent="0.2">
      <c r="A73" s="149"/>
      <c r="B73" s="150"/>
      <c r="C73" s="150"/>
      <c r="D73" s="150"/>
      <c r="E73" s="143"/>
      <c r="F73" s="50"/>
    </row>
    <row r="74" spans="1:6" x14ac:dyDescent="0.2">
      <c r="A74" s="149"/>
      <c r="B74" s="150"/>
      <c r="C74" s="150"/>
      <c r="D74" s="150"/>
      <c r="E74" s="143"/>
      <c r="F74" s="50"/>
    </row>
    <row r="75" spans="1:6" x14ac:dyDescent="0.2">
      <c r="A75" s="149"/>
      <c r="B75" s="150"/>
      <c r="C75" s="150"/>
      <c r="D75" s="150"/>
      <c r="E75" s="143"/>
      <c r="F75" s="50"/>
    </row>
    <row r="76" spans="1:6" x14ac:dyDescent="0.2">
      <c r="A76" s="149"/>
      <c r="B76" s="150"/>
      <c r="C76" s="150"/>
      <c r="D76" s="150"/>
      <c r="E76" s="143"/>
      <c r="F76" s="50"/>
    </row>
    <row r="77" spans="1:6" x14ac:dyDescent="0.2">
      <c r="A77" s="149"/>
      <c r="B77" s="150"/>
      <c r="C77" s="150"/>
      <c r="D77" s="150"/>
      <c r="E77" s="143"/>
      <c r="F77" s="50"/>
    </row>
  </sheetData>
  <sortState ref="A17:E26">
    <sortCondition ref="E17:E26"/>
  </sortState>
  <mergeCells count="6">
    <mergeCell ref="A17:E17"/>
    <mergeCell ref="A1:E1"/>
    <mergeCell ref="A3:E3"/>
    <mergeCell ref="A37:E37"/>
    <mergeCell ref="A46:E46"/>
    <mergeCell ref="A16:E16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zoomScaleNormal="100" zoomScaleSheetLayoutView="80" workbookViewId="0">
      <selection activeCell="H6" sqref="H6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188" customWidth="1"/>
    <col min="9" max="9" width="18.5703125" style="188" customWidth="1"/>
    <col min="10" max="11" width="14.85546875" style="188" bestFit="1" customWidth="1"/>
    <col min="12" max="12" width="17.42578125" style="188" bestFit="1" customWidth="1"/>
    <col min="13" max="13" width="17.42578125" bestFit="1" customWidth="1"/>
  </cols>
  <sheetData>
    <row r="1" spans="1:12" s="6" customFormat="1" ht="41.25" customHeight="1" x14ac:dyDescent="0.3">
      <c r="A1" s="276" t="s">
        <v>86</v>
      </c>
      <c r="B1" s="276"/>
      <c r="C1" s="276"/>
      <c r="D1" s="276"/>
      <c r="E1" s="276"/>
      <c r="F1" s="276"/>
      <c r="G1" s="20"/>
      <c r="H1" s="260"/>
      <c r="I1" s="260"/>
      <c r="J1" s="261"/>
      <c r="K1" s="261"/>
      <c r="L1" s="261"/>
    </row>
    <row r="2" spans="1:12" x14ac:dyDescent="0.2">
      <c r="H2" s="262"/>
      <c r="I2" s="262"/>
      <c r="J2" s="262"/>
      <c r="K2" s="262"/>
      <c r="L2" s="262"/>
    </row>
    <row r="3" spans="1:12" x14ac:dyDescent="0.2">
      <c r="H3" s="262"/>
      <c r="I3" s="262"/>
      <c r="J3" s="262"/>
      <c r="K3" s="262"/>
      <c r="L3" s="262"/>
    </row>
    <row r="4" spans="1:12" ht="24.75" customHeight="1" x14ac:dyDescent="0.2">
      <c r="A4" s="274" t="s">
        <v>87</v>
      </c>
      <c r="B4" s="274"/>
      <c r="C4" s="274"/>
      <c r="D4" s="274"/>
      <c r="E4" s="274"/>
      <c r="F4" s="274"/>
      <c r="G4" s="19"/>
      <c r="H4" s="263"/>
      <c r="I4" s="263"/>
      <c r="J4" s="262"/>
      <c r="K4" s="262"/>
      <c r="L4" s="262"/>
    </row>
    <row r="5" spans="1:12" ht="89.25" x14ac:dyDescent="0.2">
      <c r="A5" s="82" t="s">
        <v>436</v>
      </c>
      <c r="B5" s="83" t="s">
        <v>60</v>
      </c>
      <c r="C5" s="83" t="s">
        <v>61</v>
      </c>
      <c r="D5" s="83" t="s">
        <v>62</v>
      </c>
      <c r="E5" s="83" t="s">
        <v>63</v>
      </c>
      <c r="F5" s="83" t="s">
        <v>88</v>
      </c>
      <c r="H5" s="262"/>
      <c r="I5" s="262"/>
      <c r="J5" s="262"/>
      <c r="K5" s="262"/>
      <c r="L5" s="262"/>
    </row>
    <row r="6" spans="1:12" ht="38.25" x14ac:dyDescent="0.2">
      <c r="A6" s="62" t="s">
        <v>451</v>
      </c>
      <c r="B6" s="73">
        <v>5250416961.9300003</v>
      </c>
      <c r="C6" s="73">
        <v>488215655.20999998</v>
      </c>
      <c r="D6" s="73">
        <v>429614319.05000001</v>
      </c>
      <c r="E6" s="73">
        <v>17563445026.299999</v>
      </c>
      <c r="F6" s="73">
        <v>23731691962.490002</v>
      </c>
      <c r="H6" s="262"/>
      <c r="I6" s="262"/>
      <c r="J6" s="262"/>
      <c r="K6" s="262"/>
      <c r="L6" s="262"/>
    </row>
    <row r="7" spans="1:12" ht="38.25" x14ac:dyDescent="0.2">
      <c r="A7" s="64" t="s">
        <v>452</v>
      </c>
      <c r="B7" s="74">
        <v>5327114639.6499996</v>
      </c>
      <c r="C7" s="74">
        <v>490488492.74000001</v>
      </c>
      <c r="D7" s="74">
        <v>419885341.44999999</v>
      </c>
      <c r="E7" s="74">
        <v>17561923433.450001</v>
      </c>
      <c r="F7" s="74">
        <v>23799411907.299999</v>
      </c>
      <c r="G7" s="105"/>
      <c r="H7" s="264"/>
      <c r="I7" s="262"/>
      <c r="J7" s="262"/>
      <c r="K7" s="262"/>
      <c r="L7" s="262"/>
    </row>
    <row r="8" spans="1:12" ht="38.25" x14ac:dyDescent="0.2">
      <c r="A8" s="62" t="s">
        <v>453</v>
      </c>
      <c r="B8" s="73">
        <v>5323771412.4399996</v>
      </c>
      <c r="C8" s="73">
        <v>470281426.88</v>
      </c>
      <c r="D8" s="73">
        <v>420126582.91000003</v>
      </c>
      <c r="E8" s="73">
        <v>18000914891.880001</v>
      </c>
      <c r="F8" s="73">
        <v>24215094314.099998</v>
      </c>
      <c r="G8" s="105"/>
      <c r="H8" s="264"/>
      <c r="I8" s="262"/>
      <c r="J8" s="262"/>
      <c r="K8" s="262"/>
      <c r="L8" s="262"/>
    </row>
    <row r="9" spans="1:12" ht="38.25" x14ac:dyDescent="0.2">
      <c r="A9" s="64" t="s">
        <v>454</v>
      </c>
      <c r="B9" s="74">
        <v>5479207951.2399998</v>
      </c>
      <c r="C9" s="74">
        <v>404968069.04000002</v>
      </c>
      <c r="D9" s="74">
        <v>439024647.27999997</v>
      </c>
      <c r="E9" s="74">
        <v>18004457158</v>
      </c>
      <c r="F9" s="74">
        <v>24327657825.560001</v>
      </c>
      <c r="H9" s="262"/>
      <c r="I9" s="262"/>
      <c r="J9" s="262"/>
      <c r="K9" s="262"/>
      <c r="L9" s="262"/>
    </row>
    <row r="10" spans="1:12" ht="38.25" x14ac:dyDescent="0.2">
      <c r="A10" s="62" t="s">
        <v>455</v>
      </c>
      <c r="B10" s="73">
        <v>5412446087.9700003</v>
      </c>
      <c r="C10" s="73">
        <v>414793738.17000002</v>
      </c>
      <c r="D10" s="73">
        <v>439826523.31</v>
      </c>
      <c r="E10" s="73">
        <v>17659838486.330002</v>
      </c>
      <c r="F10" s="73">
        <v>23926904835.779999</v>
      </c>
      <c r="H10" s="262"/>
      <c r="I10" s="262"/>
      <c r="J10" s="262"/>
      <c r="K10" s="262"/>
      <c r="L10" s="262"/>
    </row>
    <row r="11" spans="1:12" ht="38.25" x14ac:dyDescent="0.2">
      <c r="A11" s="64" t="s">
        <v>456</v>
      </c>
      <c r="B11" s="74">
        <v>5056309814.6400003</v>
      </c>
      <c r="C11" s="74">
        <v>411568136.07999998</v>
      </c>
      <c r="D11" s="74">
        <v>389170180.24000001</v>
      </c>
      <c r="E11" s="74">
        <v>17195767133.700001</v>
      </c>
      <c r="F11" s="74">
        <v>23052815264.66</v>
      </c>
      <c r="G11" s="105"/>
      <c r="H11" s="262"/>
      <c r="I11" s="262"/>
      <c r="J11" s="262"/>
      <c r="K11" s="262"/>
      <c r="L11" s="262"/>
    </row>
    <row r="12" spans="1:12" ht="38.25" x14ac:dyDescent="0.2">
      <c r="A12" s="62" t="s">
        <v>523</v>
      </c>
      <c r="B12" s="73">
        <v>5151594690.5</v>
      </c>
      <c r="C12" s="73">
        <v>407789395.55000001</v>
      </c>
      <c r="D12" s="73">
        <v>373121823.76999998</v>
      </c>
      <c r="E12" s="73">
        <v>18343074962.139999</v>
      </c>
      <c r="F12" s="73">
        <v>24275580871.959999</v>
      </c>
      <c r="H12" s="265"/>
      <c r="I12" s="262"/>
      <c r="J12" s="262"/>
      <c r="K12" s="262"/>
      <c r="L12" s="262"/>
    </row>
    <row r="13" spans="1:12" ht="38.25" x14ac:dyDescent="0.2">
      <c r="A13" s="64" t="s">
        <v>457</v>
      </c>
      <c r="B13" s="74">
        <v>4730012822.2799997</v>
      </c>
      <c r="C13" s="74">
        <v>398410890.42000002</v>
      </c>
      <c r="D13" s="74">
        <v>277215694.67000002</v>
      </c>
      <c r="E13" s="74">
        <v>18870098057.240002</v>
      </c>
      <c r="F13" s="74">
        <v>24275737464.599998</v>
      </c>
      <c r="H13" s="262"/>
      <c r="I13" s="262"/>
      <c r="J13" s="262"/>
      <c r="K13" s="262"/>
      <c r="L13" s="262"/>
    </row>
    <row r="14" spans="1:12" ht="38.25" x14ac:dyDescent="0.2">
      <c r="A14" s="62" t="s">
        <v>458</v>
      </c>
      <c r="B14" s="73">
        <v>4628959802.8500004</v>
      </c>
      <c r="C14" s="73">
        <v>400674695.55000001</v>
      </c>
      <c r="D14" s="73">
        <v>265908854.5</v>
      </c>
      <c r="E14" s="73">
        <v>19165434973.880001</v>
      </c>
      <c r="F14" s="73">
        <v>24460978326.77</v>
      </c>
      <c r="H14" s="262"/>
      <c r="I14" s="262"/>
      <c r="J14" s="262"/>
      <c r="K14" s="262"/>
      <c r="L14" s="262"/>
    </row>
    <row r="15" spans="1:12" ht="38.25" x14ac:dyDescent="0.2">
      <c r="A15" s="64" t="s">
        <v>459</v>
      </c>
      <c r="B15" s="74">
        <v>4782594005.1899996</v>
      </c>
      <c r="C15" s="74">
        <v>409362220.79000002</v>
      </c>
      <c r="D15" s="74">
        <v>262208952.38</v>
      </c>
      <c r="E15" s="74">
        <v>19147250570.419998</v>
      </c>
      <c r="F15" s="74">
        <v>24601415748.759998</v>
      </c>
      <c r="H15" s="262"/>
      <c r="I15" s="262"/>
      <c r="J15" s="262"/>
      <c r="K15" s="262"/>
      <c r="L15" s="262"/>
    </row>
    <row r="16" spans="1:12" ht="38.25" x14ac:dyDescent="0.2">
      <c r="A16" s="62" t="s">
        <v>460</v>
      </c>
      <c r="B16" s="73">
        <v>4754363228.9200001</v>
      </c>
      <c r="C16" s="73">
        <v>393628031.31</v>
      </c>
      <c r="D16" s="73">
        <v>260110256.41</v>
      </c>
      <c r="E16" s="73">
        <v>19096507213.009998</v>
      </c>
      <c r="F16" s="73">
        <v>24504608729.639999</v>
      </c>
      <c r="H16" s="262"/>
      <c r="I16" s="262"/>
      <c r="J16" s="262"/>
      <c r="K16" s="262"/>
      <c r="L16" s="262"/>
    </row>
    <row r="17" spans="1:12" ht="38.25" x14ac:dyDescent="0.2">
      <c r="A17" s="64" t="s">
        <v>461</v>
      </c>
      <c r="B17" s="74"/>
      <c r="C17" s="74"/>
      <c r="D17" s="74"/>
      <c r="E17" s="74"/>
      <c r="F17" s="74"/>
      <c r="G17" s="105"/>
      <c r="H17" s="262"/>
      <c r="I17" s="262"/>
      <c r="J17" s="262"/>
      <c r="K17" s="262"/>
      <c r="L17" s="262"/>
    </row>
    <row r="18" spans="1:12" x14ac:dyDescent="0.2">
      <c r="H18" s="262"/>
      <c r="I18" s="262"/>
      <c r="J18" s="262"/>
      <c r="K18" s="262"/>
      <c r="L18" s="262"/>
    </row>
    <row r="19" spans="1:12" ht="28.5" customHeight="1" x14ac:dyDescent="0.2">
      <c r="A19" s="274" t="s">
        <v>563</v>
      </c>
      <c r="B19" s="274"/>
      <c r="C19" s="274"/>
      <c r="D19" s="274"/>
      <c r="E19" s="274"/>
      <c r="F19" s="274"/>
      <c r="G19" s="19"/>
      <c r="H19" s="263"/>
      <c r="I19" s="263"/>
      <c r="J19" s="262"/>
      <c r="K19" s="262"/>
      <c r="L19" s="262"/>
    </row>
    <row r="20" spans="1:12" ht="76.5" x14ac:dyDescent="0.2">
      <c r="A20" s="82" t="s">
        <v>79</v>
      </c>
      <c r="B20" s="83" t="s">
        <v>128</v>
      </c>
      <c r="C20" s="83" t="s">
        <v>129</v>
      </c>
      <c r="D20" s="83" t="s">
        <v>130</v>
      </c>
      <c r="E20" s="83" t="s">
        <v>131</v>
      </c>
      <c r="F20" s="83" t="s">
        <v>153</v>
      </c>
      <c r="G20" s="57"/>
      <c r="H20" s="262"/>
      <c r="I20" s="262"/>
      <c r="J20" s="262"/>
      <c r="K20" s="262"/>
      <c r="L20" s="262"/>
    </row>
    <row r="21" spans="1:12" ht="38.25" x14ac:dyDescent="0.2">
      <c r="A21" s="93" t="s">
        <v>7</v>
      </c>
      <c r="B21" s="87" t="s">
        <v>492</v>
      </c>
      <c r="C21" s="94">
        <v>32793448</v>
      </c>
      <c r="D21" s="225">
        <v>62</v>
      </c>
      <c r="E21" s="95">
        <v>2033193776</v>
      </c>
      <c r="F21" s="96">
        <v>0.376</v>
      </c>
      <c r="G21" s="57"/>
      <c r="H21" s="262"/>
      <c r="I21" s="262"/>
      <c r="J21" s="262"/>
      <c r="K21" s="262"/>
      <c r="L21" s="262"/>
    </row>
    <row r="22" spans="1:12" ht="38.25" x14ac:dyDescent="0.2">
      <c r="A22" s="97" t="s">
        <v>168</v>
      </c>
      <c r="B22" s="89" t="s">
        <v>492</v>
      </c>
      <c r="C22" s="98">
        <v>22735148</v>
      </c>
      <c r="D22" s="226">
        <v>23.9</v>
      </c>
      <c r="E22" s="99">
        <v>543370037.20000005</v>
      </c>
      <c r="F22" s="100">
        <v>0.10050000000000001</v>
      </c>
      <c r="G22" s="57"/>
      <c r="H22" s="262"/>
      <c r="I22" s="262"/>
      <c r="J22" s="262"/>
      <c r="K22" s="262"/>
      <c r="L22" s="262"/>
    </row>
    <row r="23" spans="1:12" ht="38.25" x14ac:dyDescent="0.2">
      <c r="A23" s="93" t="s">
        <v>39</v>
      </c>
      <c r="B23" s="87" t="s">
        <v>492</v>
      </c>
      <c r="C23" s="94">
        <v>2086301</v>
      </c>
      <c r="D23" s="225">
        <v>256</v>
      </c>
      <c r="E23" s="95">
        <v>534093056</v>
      </c>
      <c r="F23" s="96">
        <v>9.8799999999999999E-2</v>
      </c>
      <c r="G23" s="57"/>
      <c r="H23" s="262"/>
      <c r="I23" s="262"/>
      <c r="J23" s="262"/>
      <c r="K23" s="262"/>
      <c r="L23" s="262"/>
    </row>
    <row r="24" spans="1:12" ht="38.25" x14ac:dyDescent="0.2">
      <c r="A24" s="97" t="s">
        <v>169</v>
      </c>
      <c r="B24" s="89" t="s">
        <v>492</v>
      </c>
      <c r="C24" s="98">
        <v>6535478</v>
      </c>
      <c r="D24" s="226">
        <v>80</v>
      </c>
      <c r="E24" s="99">
        <v>522838240</v>
      </c>
      <c r="F24" s="100">
        <v>9.6699999999999994E-2</v>
      </c>
      <c r="G24" s="57"/>
      <c r="H24" s="262"/>
      <c r="I24" s="262"/>
      <c r="J24" s="262"/>
      <c r="K24" s="262"/>
      <c r="L24" s="262"/>
    </row>
    <row r="25" spans="1:12" ht="38.25" x14ac:dyDescent="0.2">
      <c r="A25" s="93" t="s">
        <v>41</v>
      </c>
      <c r="B25" s="87" t="s">
        <v>492</v>
      </c>
      <c r="C25" s="94">
        <v>6090943</v>
      </c>
      <c r="D25" s="225">
        <v>75.02</v>
      </c>
      <c r="E25" s="95">
        <v>456942543.86000001</v>
      </c>
      <c r="F25" s="96">
        <v>8.4500000000000006E-2</v>
      </c>
      <c r="G25" s="57"/>
      <c r="H25" s="262"/>
      <c r="I25" s="262"/>
      <c r="J25" s="262"/>
      <c r="K25" s="262"/>
      <c r="L25" s="262"/>
    </row>
    <row r="26" spans="1:12" ht="38.25" x14ac:dyDescent="0.2">
      <c r="A26" s="97" t="s">
        <v>40</v>
      </c>
      <c r="B26" s="89" t="s">
        <v>492</v>
      </c>
      <c r="C26" s="98">
        <v>14000000</v>
      </c>
      <c r="D26" s="226">
        <v>22.8</v>
      </c>
      <c r="E26" s="99">
        <v>319200000</v>
      </c>
      <c r="F26" s="100">
        <v>5.8999999999999997E-2</v>
      </c>
      <c r="G26" s="57"/>
      <c r="H26" s="262"/>
      <c r="I26" s="262"/>
      <c r="J26" s="262"/>
      <c r="K26" s="262"/>
      <c r="L26" s="262"/>
    </row>
    <row r="27" spans="1:12" ht="38.25" x14ac:dyDescent="0.2">
      <c r="A27" s="93" t="s">
        <v>171</v>
      </c>
      <c r="B27" s="87" t="s">
        <v>492</v>
      </c>
      <c r="C27" s="94">
        <v>17219662</v>
      </c>
      <c r="D27" s="225">
        <v>13.57</v>
      </c>
      <c r="E27" s="95">
        <v>233584715.03</v>
      </c>
      <c r="F27" s="96">
        <v>4.3200000000000002E-2</v>
      </c>
      <c r="G27" s="57"/>
      <c r="H27" s="262"/>
      <c r="I27" s="262"/>
      <c r="J27" s="262"/>
      <c r="K27" s="262"/>
      <c r="L27" s="262"/>
    </row>
    <row r="28" spans="1:12" ht="42" customHeight="1" x14ac:dyDescent="0.2">
      <c r="A28" s="97" t="s">
        <v>166</v>
      </c>
      <c r="B28" s="89" t="s">
        <v>496</v>
      </c>
      <c r="C28" s="98">
        <v>8747652</v>
      </c>
      <c r="D28" s="226">
        <v>25.32</v>
      </c>
      <c r="E28" s="99">
        <v>221446810.38</v>
      </c>
      <c r="F28" s="100">
        <v>4.0899999999999999E-2</v>
      </c>
      <c r="G28" s="57"/>
      <c r="H28" s="262"/>
      <c r="I28" s="262"/>
      <c r="J28" s="262"/>
      <c r="K28" s="262"/>
      <c r="L28" s="262"/>
    </row>
    <row r="29" spans="1:12" ht="38.25" x14ac:dyDescent="0.2">
      <c r="A29" s="93" t="s">
        <v>8</v>
      </c>
      <c r="B29" s="87" t="s">
        <v>492</v>
      </c>
      <c r="C29" s="94">
        <v>24424613</v>
      </c>
      <c r="D29" s="225">
        <v>4.1500000000000004</v>
      </c>
      <c r="E29" s="95">
        <v>101362143.95</v>
      </c>
      <c r="F29" s="96">
        <v>1.8700000000000001E-2</v>
      </c>
      <c r="G29" s="57"/>
      <c r="H29" s="262"/>
      <c r="I29" s="262"/>
      <c r="J29" s="262"/>
      <c r="K29" s="262"/>
      <c r="L29" s="262"/>
    </row>
    <row r="30" spans="1:12" ht="38.25" x14ac:dyDescent="0.2">
      <c r="A30" s="97" t="s">
        <v>170</v>
      </c>
      <c r="B30" s="89" t="s">
        <v>493</v>
      </c>
      <c r="C30" s="98">
        <v>814626</v>
      </c>
      <c r="D30" s="226">
        <v>81.95</v>
      </c>
      <c r="E30" s="99">
        <v>66758600.700000003</v>
      </c>
      <c r="F30" s="100">
        <v>1.23E-2</v>
      </c>
      <c r="G30" s="57"/>
      <c r="H30" s="262"/>
      <c r="I30" s="262"/>
      <c r="J30" s="262"/>
      <c r="K30" s="262"/>
      <c r="L30" s="262"/>
    </row>
    <row r="31" spans="1:12" x14ac:dyDescent="0.2">
      <c r="A31" s="14"/>
      <c r="B31" s="14"/>
      <c r="C31" s="14"/>
      <c r="D31" s="15"/>
      <c r="E31" s="16"/>
      <c r="F31" s="17"/>
      <c r="G31" s="57"/>
      <c r="H31" s="262"/>
      <c r="I31" s="262"/>
      <c r="J31" s="262"/>
      <c r="K31" s="262"/>
      <c r="L31" s="262"/>
    </row>
    <row r="32" spans="1:12" ht="26.25" customHeight="1" x14ac:dyDescent="0.2">
      <c r="A32" s="268" t="s">
        <v>462</v>
      </c>
      <c r="B32" s="268"/>
      <c r="C32" s="268"/>
      <c r="D32" s="268"/>
      <c r="E32" s="268"/>
      <c r="F32" s="268"/>
      <c r="G32" s="57"/>
      <c r="H32" s="187"/>
      <c r="I32" s="275" t="s">
        <v>154</v>
      </c>
      <c r="J32" s="277"/>
      <c r="K32" s="277"/>
      <c r="L32" s="275" t="s">
        <v>155</v>
      </c>
    </row>
    <row r="33" spans="1:13" ht="33.75" x14ac:dyDescent="0.2">
      <c r="A33" s="14"/>
      <c r="B33" s="14"/>
      <c r="C33" s="14"/>
      <c r="D33" s="15"/>
      <c r="E33" s="16"/>
      <c r="F33" s="17"/>
      <c r="G33" s="12"/>
      <c r="H33" s="189" t="s">
        <v>132</v>
      </c>
      <c r="I33" s="190" t="s">
        <v>156</v>
      </c>
      <c r="J33" s="190" t="s">
        <v>157</v>
      </c>
      <c r="K33" s="190" t="s">
        <v>158</v>
      </c>
      <c r="L33" s="275"/>
    </row>
    <row r="34" spans="1:13" ht="22.5" x14ac:dyDescent="0.2">
      <c r="A34" s="14"/>
      <c r="B34" s="14"/>
      <c r="C34" s="14"/>
      <c r="D34" s="15"/>
      <c r="E34" s="16"/>
      <c r="F34" s="17"/>
      <c r="G34" s="12"/>
      <c r="H34" s="191" t="s">
        <v>116</v>
      </c>
      <c r="I34" s="192">
        <f t="shared" ref="I34:I44" si="0">I46/10^6</f>
        <v>5250.4169619300001</v>
      </c>
      <c r="J34" s="192">
        <f t="shared" ref="J34:L35" si="1">J46/10^6</f>
        <v>488.21565520999997</v>
      </c>
      <c r="K34" s="192">
        <f t="shared" si="1"/>
        <v>429.61431905000001</v>
      </c>
      <c r="L34" s="192">
        <f t="shared" si="1"/>
        <v>17617.719026310002</v>
      </c>
    </row>
    <row r="35" spans="1:13" ht="22.5" x14ac:dyDescent="0.2">
      <c r="A35" s="14"/>
      <c r="B35" s="14"/>
      <c r="C35" s="14"/>
      <c r="D35" s="15"/>
      <c r="E35" s="16"/>
      <c r="F35" s="17"/>
      <c r="G35" s="12"/>
      <c r="H35" s="191" t="s">
        <v>117</v>
      </c>
      <c r="I35" s="192">
        <f t="shared" si="0"/>
        <v>5327.1146396499998</v>
      </c>
      <c r="J35" s="192">
        <f t="shared" si="1"/>
        <v>490.48849274000003</v>
      </c>
      <c r="K35" s="192">
        <f t="shared" si="1"/>
        <v>419.88534145</v>
      </c>
      <c r="L35" s="192">
        <f t="shared" si="1"/>
        <v>17561.92343345</v>
      </c>
      <c r="M35" s="57"/>
    </row>
    <row r="36" spans="1:13" ht="22.5" x14ac:dyDescent="0.2">
      <c r="A36" s="14"/>
      <c r="B36" s="14"/>
      <c r="C36" s="14"/>
      <c r="D36" s="15"/>
      <c r="E36" s="16"/>
      <c r="F36" s="17"/>
      <c r="G36" s="12"/>
      <c r="H36" s="191" t="s">
        <v>118</v>
      </c>
      <c r="I36" s="192">
        <f t="shared" si="0"/>
        <v>5323.7714124399999</v>
      </c>
      <c r="J36" s="192">
        <f t="shared" ref="J36:L44" si="2">J48/10^6</f>
        <v>470.28142687999997</v>
      </c>
      <c r="K36" s="192">
        <f t="shared" si="2"/>
        <v>420.12658291000002</v>
      </c>
      <c r="L36" s="192">
        <f t="shared" si="2"/>
        <v>18000.914891880002</v>
      </c>
    </row>
    <row r="37" spans="1:13" ht="22.5" x14ac:dyDescent="0.2">
      <c r="A37" s="14"/>
      <c r="B37" s="14"/>
      <c r="C37" s="14"/>
      <c r="D37" s="15"/>
      <c r="E37" s="16"/>
      <c r="F37" s="17"/>
      <c r="G37" s="12"/>
      <c r="H37" s="191" t="s">
        <v>119</v>
      </c>
      <c r="I37" s="192">
        <f t="shared" si="0"/>
        <v>5479.2079512399996</v>
      </c>
      <c r="J37" s="192">
        <f t="shared" si="2"/>
        <v>404.96806904000005</v>
      </c>
      <c r="K37" s="192">
        <f t="shared" si="2"/>
        <v>439.02464727999995</v>
      </c>
      <c r="L37" s="192">
        <f t="shared" si="2"/>
        <v>18004.457158000001</v>
      </c>
    </row>
    <row r="38" spans="1:13" ht="22.5" x14ac:dyDescent="0.2">
      <c r="A38" s="14"/>
      <c r="B38" s="14"/>
      <c r="C38" s="14"/>
      <c r="D38" s="15"/>
      <c r="E38" s="16"/>
      <c r="F38" s="17"/>
      <c r="G38" s="12"/>
      <c r="H38" s="191" t="s">
        <v>120</v>
      </c>
      <c r="I38" s="192">
        <f t="shared" si="0"/>
        <v>5412.44608797</v>
      </c>
      <c r="J38" s="192">
        <f t="shared" si="2"/>
        <v>414.79373817000004</v>
      </c>
      <c r="K38" s="192">
        <f t="shared" si="2"/>
        <v>439.82652331000003</v>
      </c>
      <c r="L38" s="192">
        <f t="shared" si="2"/>
        <v>17659.838486330002</v>
      </c>
    </row>
    <row r="39" spans="1:13" ht="22.5" x14ac:dyDescent="0.2">
      <c r="A39" s="14"/>
      <c r="B39" s="14"/>
      <c r="C39" s="14"/>
      <c r="D39" s="15"/>
      <c r="E39" s="16"/>
      <c r="F39" s="17"/>
      <c r="G39" s="12"/>
      <c r="H39" s="191" t="s">
        <v>121</v>
      </c>
      <c r="I39" s="192">
        <f t="shared" si="0"/>
        <v>5056.3098146400007</v>
      </c>
      <c r="J39" s="192">
        <f t="shared" si="2"/>
        <v>411.56813607999999</v>
      </c>
      <c r="K39" s="192">
        <f t="shared" si="2"/>
        <v>389.17018024000004</v>
      </c>
      <c r="L39" s="192">
        <f t="shared" si="2"/>
        <v>17195.767133699999</v>
      </c>
    </row>
    <row r="40" spans="1:13" ht="22.5" x14ac:dyDescent="0.2">
      <c r="A40" s="14"/>
      <c r="B40" s="14"/>
      <c r="C40" s="14"/>
      <c r="D40" s="15"/>
      <c r="E40" s="16"/>
      <c r="F40" s="17"/>
      <c r="G40" s="12"/>
      <c r="H40" s="191" t="s">
        <v>122</v>
      </c>
      <c r="I40" s="192">
        <f t="shared" si="0"/>
        <v>5151.5946905000001</v>
      </c>
      <c r="J40" s="192">
        <f t="shared" si="2"/>
        <v>407.78939554999999</v>
      </c>
      <c r="K40" s="192">
        <f t="shared" si="2"/>
        <v>373.12182376999999</v>
      </c>
      <c r="L40" s="192">
        <f t="shared" si="2"/>
        <v>18343.074962139999</v>
      </c>
    </row>
    <row r="41" spans="1:13" ht="22.5" x14ac:dyDescent="0.2">
      <c r="A41" s="14"/>
      <c r="B41" s="14"/>
      <c r="C41" s="14"/>
      <c r="D41" s="15"/>
      <c r="E41" s="16"/>
      <c r="F41" s="17"/>
      <c r="G41" s="12"/>
      <c r="H41" s="191" t="s">
        <v>123</v>
      </c>
      <c r="I41" s="192">
        <f t="shared" si="0"/>
        <v>4730.0128222799995</v>
      </c>
      <c r="J41" s="192">
        <f t="shared" si="2"/>
        <v>398.41089042000004</v>
      </c>
      <c r="K41" s="192">
        <f t="shared" si="2"/>
        <v>277.21569467</v>
      </c>
      <c r="L41" s="192">
        <f t="shared" si="2"/>
        <v>18870.09805724</v>
      </c>
    </row>
    <row r="42" spans="1:13" ht="22.5" x14ac:dyDescent="0.2">
      <c r="A42" s="14"/>
      <c r="B42" s="14"/>
      <c r="C42" s="14"/>
      <c r="D42" s="15"/>
      <c r="E42" s="16"/>
      <c r="F42" s="17"/>
      <c r="G42" s="12"/>
      <c r="H42" s="191" t="s">
        <v>124</v>
      </c>
      <c r="I42" s="192">
        <f t="shared" si="0"/>
        <v>4628.9598028500004</v>
      </c>
      <c r="J42" s="192">
        <f t="shared" si="2"/>
        <v>400.67469555000002</v>
      </c>
      <c r="K42" s="192">
        <f t="shared" si="2"/>
        <v>265.90885450000002</v>
      </c>
      <c r="L42" s="192">
        <f t="shared" si="2"/>
        <v>19165.434973880001</v>
      </c>
    </row>
    <row r="43" spans="1:13" ht="22.5" x14ac:dyDescent="0.2">
      <c r="A43" s="14"/>
      <c r="B43" s="14"/>
      <c r="C43" s="14"/>
      <c r="D43" s="15"/>
      <c r="E43" s="16"/>
      <c r="F43" s="17"/>
      <c r="G43" s="12"/>
      <c r="H43" s="191" t="s">
        <v>125</v>
      </c>
      <c r="I43" s="192">
        <f t="shared" si="0"/>
        <v>4782.5940051899997</v>
      </c>
      <c r="J43" s="192">
        <f t="shared" si="2"/>
        <v>409.36222079000004</v>
      </c>
      <c r="K43" s="192">
        <f t="shared" si="2"/>
        <v>262.20895237999997</v>
      </c>
      <c r="L43" s="192">
        <f t="shared" si="2"/>
        <v>19147.250570419998</v>
      </c>
    </row>
    <row r="44" spans="1:13" ht="22.5" x14ac:dyDescent="0.2">
      <c r="H44" s="191" t="s">
        <v>126</v>
      </c>
      <c r="I44" s="192">
        <f t="shared" si="0"/>
        <v>4754.3632289200004</v>
      </c>
      <c r="J44" s="192">
        <f t="shared" si="2"/>
        <v>393.62803130999998</v>
      </c>
      <c r="K44" s="192">
        <f t="shared" si="2"/>
        <v>260.11025640999998</v>
      </c>
      <c r="L44" s="192">
        <f t="shared" si="2"/>
        <v>19096.507213009998</v>
      </c>
    </row>
    <row r="45" spans="1:13" ht="22.5" x14ac:dyDescent="0.2">
      <c r="F45" s="13">
        <v>5523710511.1199999</v>
      </c>
      <c r="H45" s="191" t="s">
        <v>127</v>
      </c>
      <c r="I45" s="192"/>
      <c r="J45" s="192"/>
      <c r="K45" s="192"/>
      <c r="L45" s="192"/>
    </row>
    <row r="46" spans="1:13" x14ac:dyDescent="0.2">
      <c r="H46" s="191" t="s">
        <v>438</v>
      </c>
      <c r="I46" s="193">
        <v>5250416961.9300003</v>
      </c>
      <c r="J46" s="193">
        <v>488215655.20999998</v>
      </c>
      <c r="K46" s="193">
        <v>429614319.05000001</v>
      </c>
      <c r="L46" s="193">
        <v>17617719026.310001</v>
      </c>
      <c r="M46" s="105"/>
    </row>
    <row r="47" spans="1:13" x14ac:dyDescent="0.2">
      <c r="H47" s="188" t="s">
        <v>439</v>
      </c>
      <c r="I47" s="231">
        <v>5327114639.6499996</v>
      </c>
      <c r="J47" s="231">
        <v>490488492.74000001</v>
      </c>
      <c r="K47" s="231">
        <v>419885341.44999999</v>
      </c>
      <c r="L47" s="231">
        <v>17561923433.450001</v>
      </c>
      <c r="M47" s="105"/>
    </row>
    <row r="48" spans="1:13" x14ac:dyDescent="0.2">
      <c r="H48" s="188" t="s">
        <v>440</v>
      </c>
      <c r="I48" s="231">
        <v>5323771412.4399996</v>
      </c>
      <c r="J48" s="231">
        <v>470281426.88</v>
      </c>
      <c r="K48" s="231">
        <v>420126582.91000003</v>
      </c>
      <c r="L48" s="231">
        <v>18000914891.880001</v>
      </c>
      <c r="M48" s="105"/>
    </row>
    <row r="49" spans="8:13" x14ac:dyDescent="0.2">
      <c r="H49" s="228" t="s">
        <v>441</v>
      </c>
      <c r="I49" s="231">
        <v>5479207951.2399998</v>
      </c>
      <c r="J49" s="231">
        <v>404968069.04000002</v>
      </c>
      <c r="K49" s="231">
        <v>439024647.27999997</v>
      </c>
      <c r="L49" s="231">
        <v>18004457158</v>
      </c>
      <c r="M49" s="105">
        <v>24327657825.560001</v>
      </c>
    </row>
    <row r="50" spans="8:13" x14ac:dyDescent="0.2">
      <c r="H50" s="188" t="s">
        <v>442</v>
      </c>
      <c r="I50" s="231">
        <v>5412446087.9700003</v>
      </c>
      <c r="J50" s="231">
        <v>414793738.17000002</v>
      </c>
      <c r="K50" s="231">
        <v>439826523.31</v>
      </c>
      <c r="L50" s="231">
        <v>17659838486.330002</v>
      </c>
      <c r="M50" s="105">
        <v>23926904835.779999</v>
      </c>
    </row>
    <row r="51" spans="8:13" x14ac:dyDescent="0.2">
      <c r="H51" s="188" t="s">
        <v>443</v>
      </c>
      <c r="I51" s="231">
        <v>5056309814.6400003</v>
      </c>
      <c r="J51" s="231">
        <v>411568136.07999998</v>
      </c>
      <c r="K51" s="231">
        <v>389170180.24000001</v>
      </c>
      <c r="L51" s="231">
        <v>17195767133.700001</v>
      </c>
      <c r="M51" s="105">
        <v>23052815264.66</v>
      </c>
    </row>
    <row r="52" spans="8:13" x14ac:dyDescent="0.2">
      <c r="H52" s="188" t="s">
        <v>444</v>
      </c>
      <c r="I52" s="231">
        <v>5151594690.5</v>
      </c>
      <c r="J52" s="231">
        <v>407789395.55000001</v>
      </c>
      <c r="K52" s="231">
        <v>373121823.76999998</v>
      </c>
      <c r="L52" s="231">
        <v>18343074962.139999</v>
      </c>
      <c r="M52" s="105">
        <v>24275580871.959999</v>
      </c>
    </row>
    <row r="53" spans="8:13" x14ac:dyDescent="0.2">
      <c r="H53" s="188" t="s">
        <v>445</v>
      </c>
      <c r="I53" s="231">
        <v>4730012822.2799997</v>
      </c>
      <c r="J53" s="231">
        <v>398410890.42000002</v>
      </c>
      <c r="K53" s="231">
        <v>277215694.67000002</v>
      </c>
      <c r="L53" s="231">
        <v>18870098057.240002</v>
      </c>
      <c r="M53" s="105">
        <v>24275737464.599998</v>
      </c>
    </row>
    <row r="54" spans="8:13" x14ac:dyDescent="0.2">
      <c r="H54" s="228" t="s">
        <v>446</v>
      </c>
      <c r="I54" s="188">
        <v>4628959802.8500004</v>
      </c>
      <c r="J54" s="188">
        <v>400674695.55000001</v>
      </c>
      <c r="K54" s="188">
        <v>265908854.5</v>
      </c>
      <c r="L54" s="188">
        <v>19165434973.880001</v>
      </c>
      <c r="M54" s="105">
        <v>24460978326.77</v>
      </c>
    </row>
    <row r="55" spans="8:13" x14ac:dyDescent="0.2">
      <c r="H55" s="228" t="s">
        <v>463</v>
      </c>
      <c r="I55" s="188">
        <v>4782594005.1899996</v>
      </c>
      <c r="J55" s="188">
        <v>409362220.79000002</v>
      </c>
      <c r="K55" s="188">
        <v>262208952.38</v>
      </c>
      <c r="L55" s="188">
        <v>19147250570.419998</v>
      </c>
      <c r="M55" s="267">
        <v>24601415748.759998</v>
      </c>
    </row>
    <row r="56" spans="8:13" x14ac:dyDescent="0.2">
      <c r="H56" s="228" t="s">
        <v>448</v>
      </c>
      <c r="I56" s="188">
        <v>4754363228.9200001</v>
      </c>
      <c r="J56" s="188">
        <v>393628031.31</v>
      </c>
      <c r="K56" s="188">
        <v>260110256.41</v>
      </c>
      <c r="L56" s="188">
        <v>19096507213.009998</v>
      </c>
      <c r="M56" s="105">
        <v>24504608729.639999</v>
      </c>
    </row>
    <row r="57" spans="8:13" x14ac:dyDescent="0.2">
      <c r="H57" s="228" t="s">
        <v>449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7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BA0206-1F1E-428D-B25C-D6B1873D9F5E}"/>
</file>

<file path=customXml/itemProps2.xml><?xml version="1.0" encoding="utf-8"?>
<ds:datastoreItem xmlns:ds="http://schemas.openxmlformats.org/officeDocument/2006/customXml" ds:itemID="{C2A4F47A-3627-4AFE-912F-5D1E8DC346CB}"/>
</file>

<file path=customXml/itemProps3.xml><?xml version="1.0" encoding="utf-8"?>
<ds:datastoreItem xmlns:ds="http://schemas.openxmlformats.org/officeDocument/2006/customXml" ds:itemID="{E444B6CB-5CEB-4B36-A445-8011C14C3E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Hermina Pantner</cp:lastModifiedBy>
  <cp:lastPrinted>2015-12-02T10:05:28Z</cp:lastPrinted>
  <dcterms:created xsi:type="dcterms:W3CDTF">2004-08-02T10:44:45Z</dcterms:created>
  <dcterms:modified xsi:type="dcterms:W3CDTF">2015-12-02T11:34:03Z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